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ial Transparency\Budget Excel format\FY 18 19\"/>
    </mc:Choice>
  </mc:AlternateContent>
  <bookViews>
    <workbookView xWindow="0" yWindow="0" windowWidth="28800" windowHeight="12300" tabRatio="810"/>
  </bookViews>
  <sheets>
    <sheet name="General Fund Summary" sheetId="1" r:id="rId1"/>
    <sheet name="General Fund Revenue" sheetId="2" r:id="rId2"/>
    <sheet name="Administration" sheetId="3" r:id="rId3"/>
    <sheet name="Information Technology" sheetId="4" r:id="rId4"/>
    <sheet name="Human Resources" sheetId="5" r:id="rId5"/>
    <sheet name="Downtown Development" sheetId="6" r:id="rId6"/>
    <sheet name="Building Operation" sheetId="7" r:id="rId7"/>
    <sheet name="Public Assistance" sheetId="8" r:id="rId8"/>
    <sheet name="Municipal Court" sheetId="15" r:id="rId9"/>
    <sheet name="Civic Center" sheetId="9" r:id="rId10"/>
    <sheet name="Planning and Zoning" sheetId="10" r:id="rId11"/>
    <sheet name="Code Compliance" sheetId="11" r:id="rId12"/>
    <sheet name="Finance" sheetId="12" r:id="rId13"/>
    <sheet name="Police" sheetId="13" r:id="rId14"/>
    <sheet name="Emergency Management" sheetId="14" r:id="rId15"/>
    <sheet name="Fire" sheetId="16" r:id="rId16"/>
    <sheet name="Public Services Admin" sheetId="17" r:id="rId17"/>
    <sheet name="Streets" sheetId="18" r:id="rId18"/>
    <sheet name="Garage" sheetId="19" r:id="rId19"/>
    <sheet name="Parks" sheetId="20" r:id="rId20"/>
    <sheet name="Frank Buck Zoo" sheetId="21" r:id="rId21"/>
    <sheet name="Cemetery" sheetId="22" r:id="rId22"/>
    <sheet name="Non-Departmental" sheetId="23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Area" localSheetId="6">'Building Operation'!$A$1:$H$28</definedName>
    <definedName name="_xlnm.Print_Area" localSheetId="9">'Civic Center'!$A$1:$H$46</definedName>
    <definedName name="_xlnm.Print_Area" localSheetId="1">'General Fund Revenue'!$A$1:$J$90</definedName>
    <definedName name="_xlnm.Print_Area" localSheetId="7">'Public Assistance'!$A$1:$H$20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H13" i="23" l="1"/>
  <c r="G13" i="23"/>
  <c r="F13" i="23"/>
  <c r="E13" i="23"/>
  <c r="D13" i="23"/>
  <c r="C13" i="23"/>
  <c r="B13" i="23"/>
  <c r="A13" i="23"/>
  <c r="H12" i="23"/>
  <c r="G12" i="23"/>
  <c r="F12" i="23"/>
  <c r="E12" i="23"/>
  <c r="D12" i="23"/>
  <c r="C12" i="23"/>
  <c r="B12" i="23"/>
  <c r="A12" i="23"/>
  <c r="H11" i="23"/>
  <c r="G11" i="23"/>
  <c r="F11" i="23"/>
  <c r="E11" i="23"/>
  <c r="D11" i="23"/>
  <c r="C11" i="23"/>
  <c r="B11" i="23"/>
  <c r="A11" i="23"/>
  <c r="H10" i="23"/>
  <c r="H14" i="23" s="1"/>
  <c r="H15" i="23" s="1"/>
  <c r="G10" i="23"/>
  <c r="G14" i="23" s="1"/>
  <c r="G15" i="23" s="1"/>
  <c r="F10" i="23"/>
  <c r="F14" i="23" s="1"/>
  <c r="F15" i="23" s="1"/>
  <c r="E10" i="23"/>
  <c r="E14" i="23" s="1"/>
  <c r="E15" i="23" s="1"/>
  <c r="D10" i="23"/>
  <c r="D14" i="23" s="1"/>
  <c r="D15" i="23" s="1"/>
  <c r="C10" i="23"/>
  <c r="B10" i="23"/>
  <c r="A10" i="23"/>
  <c r="H9" i="23"/>
  <c r="G9" i="23"/>
  <c r="F9" i="23"/>
  <c r="E9" i="23"/>
  <c r="H8" i="23"/>
  <c r="G8" i="23"/>
  <c r="F8" i="23"/>
  <c r="E8" i="23"/>
  <c r="D8" i="23"/>
  <c r="C8" i="23"/>
  <c r="H7" i="23"/>
  <c r="G7" i="23"/>
  <c r="F7" i="23"/>
  <c r="E7" i="23"/>
  <c r="D7" i="23"/>
  <c r="C7" i="23"/>
  <c r="A4" i="23"/>
  <c r="G43" i="19"/>
  <c r="H42" i="19"/>
  <c r="H43" i="19" s="1"/>
  <c r="G42" i="19"/>
  <c r="F42" i="19"/>
  <c r="E42" i="19"/>
  <c r="D42" i="19"/>
  <c r="C42" i="19"/>
  <c r="B42" i="19"/>
  <c r="A42" i="19"/>
  <c r="H41" i="19"/>
  <c r="G41" i="19"/>
  <c r="F41" i="19"/>
  <c r="E41" i="19"/>
  <c r="D41" i="19"/>
  <c r="C41" i="19"/>
  <c r="B41" i="19"/>
  <c r="A41" i="19"/>
  <c r="H39" i="19"/>
  <c r="H40" i="19" s="1"/>
  <c r="G39" i="19"/>
  <c r="G40" i="19" s="1"/>
  <c r="F39" i="19"/>
  <c r="F40" i="19" s="1"/>
  <c r="E39" i="19"/>
  <c r="E40" i="19" s="1"/>
  <c r="D39" i="19"/>
  <c r="D40" i="19" s="1"/>
  <c r="C39" i="19"/>
  <c r="C40" i="19" s="1"/>
  <c r="B39" i="19"/>
  <c r="A39" i="19"/>
  <c r="D38" i="19"/>
  <c r="C38" i="19"/>
  <c r="H37" i="19"/>
  <c r="G37" i="19"/>
  <c r="F37" i="19"/>
  <c r="E37" i="19"/>
  <c r="D37" i="19"/>
  <c r="C37" i="19"/>
  <c r="B37" i="19"/>
  <c r="A37" i="19"/>
  <c r="H36" i="19"/>
  <c r="G36" i="19"/>
  <c r="F36" i="19"/>
  <c r="E36" i="19"/>
  <c r="D36" i="19"/>
  <c r="C36" i="19"/>
  <c r="B36" i="19"/>
  <c r="A36" i="19"/>
  <c r="H35" i="19"/>
  <c r="G35" i="19"/>
  <c r="F35" i="19"/>
  <c r="E35" i="19"/>
  <c r="D35" i="19"/>
  <c r="C35" i="19"/>
  <c r="B35" i="19"/>
  <c r="A35" i="19"/>
  <c r="H34" i="19"/>
  <c r="G34" i="19"/>
  <c r="F34" i="19"/>
  <c r="E34" i="19"/>
  <c r="D34" i="19"/>
  <c r="C34" i="19"/>
  <c r="B34" i="19"/>
  <c r="A34" i="19"/>
  <c r="H33" i="19"/>
  <c r="G33" i="19"/>
  <c r="F33" i="19"/>
  <c r="E33" i="19"/>
  <c r="D33" i="19"/>
  <c r="C33" i="19"/>
  <c r="B33" i="19"/>
  <c r="A33" i="19"/>
  <c r="H32" i="19"/>
  <c r="G32" i="19"/>
  <c r="F32" i="19"/>
  <c r="E32" i="19"/>
  <c r="D32" i="19"/>
  <c r="C32" i="19"/>
  <c r="B32" i="19"/>
  <c r="A32" i="19"/>
  <c r="H31" i="19"/>
  <c r="G31" i="19"/>
  <c r="F31" i="19"/>
  <c r="E31" i="19"/>
  <c r="D31" i="19"/>
  <c r="C31" i="19"/>
  <c r="B31" i="19"/>
  <c r="A31" i="19"/>
  <c r="H30" i="19"/>
  <c r="G30" i="19"/>
  <c r="F30" i="19"/>
  <c r="E30" i="19"/>
  <c r="D30" i="19"/>
  <c r="C30" i="19"/>
  <c r="B30" i="19"/>
  <c r="A30" i="19"/>
  <c r="H29" i="19"/>
  <c r="G29" i="19"/>
  <c r="F29" i="19"/>
  <c r="E29" i="19"/>
  <c r="D29" i="19"/>
  <c r="C29" i="19"/>
  <c r="B29" i="19"/>
  <c r="A29" i="19"/>
  <c r="H28" i="19"/>
  <c r="H38" i="19" s="1"/>
  <c r="G28" i="19"/>
  <c r="G38" i="19" s="1"/>
  <c r="F28" i="19"/>
  <c r="F38" i="19" s="1"/>
  <c r="E28" i="19"/>
  <c r="E38" i="19" s="1"/>
  <c r="D28" i="19"/>
  <c r="C28" i="19"/>
  <c r="B28" i="19"/>
  <c r="A28" i="19"/>
  <c r="H26" i="19"/>
  <c r="G26" i="19"/>
  <c r="F26" i="19"/>
  <c r="E26" i="19"/>
  <c r="D26" i="19"/>
  <c r="C26" i="19"/>
  <c r="B26" i="19"/>
  <c r="A26" i="19"/>
  <c r="H25" i="19"/>
  <c r="G25" i="19"/>
  <c r="F25" i="19"/>
  <c r="E25" i="19"/>
  <c r="D25" i="19"/>
  <c r="C25" i="19"/>
  <c r="B25" i="19"/>
  <c r="A25" i="19"/>
  <c r="H24" i="19"/>
  <c r="G24" i="19"/>
  <c r="F24" i="19"/>
  <c r="E24" i="19"/>
  <c r="D24" i="19"/>
  <c r="C24" i="19"/>
  <c r="B24" i="19"/>
  <c r="A24" i="19"/>
  <c r="H23" i="19"/>
  <c r="H27" i="19" s="1"/>
  <c r="G23" i="19"/>
  <c r="G27" i="19" s="1"/>
  <c r="F23" i="19"/>
  <c r="F27" i="19" s="1"/>
  <c r="E23" i="19"/>
  <c r="E27" i="19" s="1"/>
  <c r="D23" i="19"/>
  <c r="D27" i="19" s="1"/>
  <c r="C23" i="19"/>
  <c r="C27" i="19" s="1"/>
  <c r="B23" i="19"/>
  <c r="A23" i="19"/>
  <c r="H21" i="19"/>
  <c r="G21" i="19"/>
  <c r="F21" i="19"/>
  <c r="E21" i="19"/>
  <c r="D21" i="19"/>
  <c r="C21" i="19"/>
  <c r="B21" i="19"/>
  <c r="A21" i="19"/>
  <c r="H20" i="19"/>
  <c r="G20" i="19"/>
  <c r="F20" i="19"/>
  <c r="E20" i="19"/>
  <c r="D20" i="19"/>
  <c r="C20" i="19"/>
  <c r="B20" i="19"/>
  <c r="A20" i="19"/>
  <c r="H19" i="19"/>
  <c r="G19" i="19"/>
  <c r="F19" i="19"/>
  <c r="E19" i="19"/>
  <c r="D19" i="19"/>
  <c r="C19" i="19"/>
  <c r="B19" i="19"/>
  <c r="A19" i="19"/>
  <c r="H18" i="19"/>
  <c r="G18" i="19"/>
  <c r="F18" i="19"/>
  <c r="E18" i="19"/>
  <c r="D18" i="19"/>
  <c r="C18" i="19"/>
  <c r="B18" i="19"/>
  <c r="A18" i="19"/>
  <c r="H17" i="19"/>
  <c r="H22" i="19" s="1"/>
  <c r="G17" i="19"/>
  <c r="G22" i="19" s="1"/>
  <c r="F17" i="19"/>
  <c r="F22" i="19" s="1"/>
  <c r="E17" i="19"/>
  <c r="E22" i="19" s="1"/>
  <c r="D17" i="19"/>
  <c r="D22" i="19" s="1"/>
  <c r="C17" i="19"/>
  <c r="C22" i="19" s="1"/>
  <c r="B17" i="19"/>
  <c r="A17" i="19"/>
  <c r="H15" i="19"/>
  <c r="G15" i="19"/>
  <c r="F15" i="19"/>
  <c r="E15" i="19"/>
  <c r="D15" i="19"/>
  <c r="C15" i="19"/>
  <c r="B15" i="19"/>
  <c r="A15" i="19"/>
  <c r="H14" i="19"/>
  <c r="G14" i="19"/>
  <c r="F14" i="19"/>
  <c r="E14" i="19"/>
  <c r="D14" i="19"/>
  <c r="C14" i="19"/>
  <c r="B14" i="19"/>
  <c r="A14" i="19"/>
  <c r="H13" i="19"/>
  <c r="G13" i="19"/>
  <c r="F13" i="19"/>
  <c r="E13" i="19"/>
  <c r="D13" i="19"/>
  <c r="C13" i="19"/>
  <c r="B13" i="19"/>
  <c r="A13" i="19"/>
  <c r="H12" i="19"/>
  <c r="G12" i="19"/>
  <c r="F12" i="19"/>
  <c r="E12" i="19"/>
  <c r="D12" i="19"/>
  <c r="C12" i="19"/>
  <c r="B12" i="19"/>
  <c r="A12" i="19"/>
  <c r="H11" i="19"/>
  <c r="G11" i="19"/>
  <c r="F11" i="19"/>
  <c r="E11" i="19"/>
  <c r="D11" i="19"/>
  <c r="C11" i="19"/>
  <c r="B11" i="19"/>
  <c r="A11" i="19"/>
  <c r="H10" i="19"/>
  <c r="G10" i="19"/>
  <c r="F10" i="19"/>
  <c r="E10" i="19"/>
  <c r="D10" i="19"/>
  <c r="C10" i="19"/>
  <c r="B10" i="19"/>
  <c r="A10" i="19"/>
  <c r="H9" i="19"/>
  <c r="G9" i="19"/>
  <c r="F9" i="19"/>
  <c r="E9" i="19"/>
  <c r="D9" i="19"/>
  <c r="C9" i="19"/>
  <c r="B9" i="19"/>
  <c r="A9" i="19"/>
  <c r="H8" i="19"/>
  <c r="G8" i="19"/>
  <c r="F8" i="19"/>
  <c r="F16" i="19" s="1"/>
  <c r="E8" i="19"/>
  <c r="E16" i="19" s="1"/>
  <c r="D8" i="19"/>
  <c r="D16" i="19" s="1"/>
  <c r="C8" i="19"/>
  <c r="C16" i="19" s="1"/>
  <c r="B8" i="19"/>
  <c r="A8" i="19"/>
  <c r="H7" i="19"/>
  <c r="G7" i="19"/>
  <c r="F7" i="19"/>
  <c r="E7" i="19"/>
  <c r="H6" i="19"/>
  <c r="G6" i="19"/>
  <c r="F6" i="19"/>
  <c r="E6" i="19"/>
  <c r="D6" i="19"/>
  <c r="C6" i="19"/>
  <c r="H5" i="19"/>
  <c r="G5" i="19"/>
  <c r="F5" i="19"/>
  <c r="E5" i="19"/>
  <c r="D5" i="19"/>
  <c r="C5" i="19"/>
  <c r="A2" i="19"/>
  <c r="H26" i="17"/>
  <c r="G26" i="17"/>
  <c r="F26" i="17"/>
  <c r="E26" i="17"/>
  <c r="D26" i="17"/>
  <c r="C26" i="17"/>
  <c r="B26" i="17"/>
  <c r="A26" i="17"/>
  <c r="H25" i="17"/>
  <c r="G25" i="17"/>
  <c r="F25" i="17"/>
  <c r="E25" i="17"/>
  <c r="D25" i="17"/>
  <c r="C25" i="17"/>
  <c r="B25" i="17"/>
  <c r="A25" i="17"/>
  <c r="H24" i="17"/>
  <c r="G24" i="17"/>
  <c r="F24" i="17"/>
  <c r="E24" i="17"/>
  <c r="D24" i="17"/>
  <c r="C24" i="17"/>
  <c r="B24" i="17"/>
  <c r="A24" i="17"/>
  <c r="H23" i="17"/>
  <c r="H27" i="17" s="1"/>
  <c r="G23" i="17"/>
  <c r="G27" i="17" s="1"/>
  <c r="F23" i="17"/>
  <c r="F27" i="17" s="1"/>
  <c r="E23" i="17"/>
  <c r="E27" i="17" s="1"/>
  <c r="D23" i="17"/>
  <c r="D27" i="17" s="1"/>
  <c r="C23" i="17"/>
  <c r="C27" i="17" s="1"/>
  <c r="B23" i="17"/>
  <c r="A23" i="17"/>
  <c r="H21" i="17"/>
  <c r="H22" i="17" s="1"/>
  <c r="G21" i="17"/>
  <c r="G22" i="17" s="1"/>
  <c r="F21" i="17"/>
  <c r="F22" i="17" s="1"/>
  <c r="E21" i="17"/>
  <c r="E22" i="17" s="1"/>
  <c r="D21" i="17"/>
  <c r="D22" i="17" s="1"/>
  <c r="C21" i="17"/>
  <c r="C22" i="17" s="1"/>
  <c r="B21" i="17"/>
  <c r="A21" i="17"/>
  <c r="H19" i="17"/>
  <c r="G19" i="17"/>
  <c r="F19" i="17"/>
  <c r="E19" i="17"/>
  <c r="D19" i="17"/>
  <c r="C19" i="17"/>
  <c r="B19" i="17"/>
  <c r="A19" i="17"/>
  <c r="H18" i="17"/>
  <c r="G18" i="17"/>
  <c r="F18" i="17"/>
  <c r="E18" i="17"/>
  <c r="D18" i="17"/>
  <c r="C18" i="17"/>
  <c r="B18" i="17"/>
  <c r="A18" i="17"/>
  <c r="H17" i="17"/>
  <c r="H20" i="17" s="1"/>
  <c r="G17" i="17"/>
  <c r="G20" i="17" s="1"/>
  <c r="F17" i="17"/>
  <c r="F20" i="17" s="1"/>
  <c r="E17" i="17"/>
  <c r="E20" i="17" s="1"/>
  <c r="D17" i="17"/>
  <c r="D20" i="17" s="1"/>
  <c r="C17" i="17"/>
  <c r="C20" i="17" s="1"/>
  <c r="B17" i="17"/>
  <c r="A17" i="17"/>
  <c r="H15" i="17"/>
  <c r="G15" i="17"/>
  <c r="F15" i="17"/>
  <c r="E15" i="17"/>
  <c r="D15" i="17"/>
  <c r="C15" i="17"/>
  <c r="B15" i="17"/>
  <c r="A15" i="17"/>
  <c r="H14" i="17"/>
  <c r="G14" i="17"/>
  <c r="F14" i="17"/>
  <c r="E14" i="17"/>
  <c r="D14" i="17"/>
  <c r="C14" i="17"/>
  <c r="B14" i="17"/>
  <c r="A14" i="17"/>
  <c r="H13" i="17"/>
  <c r="G13" i="17"/>
  <c r="F13" i="17"/>
  <c r="E13" i="17"/>
  <c r="D13" i="17"/>
  <c r="C13" i="17"/>
  <c r="A13" i="17"/>
  <c r="H12" i="17"/>
  <c r="G12" i="17"/>
  <c r="F12" i="17"/>
  <c r="E12" i="17"/>
  <c r="D12" i="17"/>
  <c r="C12" i="17"/>
  <c r="B12" i="17"/>
  <c r="A12" i="17"/>
  <c r="H11" i="17"/>
  <c r="G11" i="17"/>
  <c r="F11" i="17"/>
  <c r="E11" i="17"/>
  <c r="D11" i="17"/>
  <c r="C11" i="17"/>
  <c r="B11" i="17"/>
  <c r="A11" i="17"/>
  <c r="H10" i="17"/>
  <c r="G10" i="17"/>
  <c r="F10" i="17"/>
  <c r="E10" i="17"/>
  <c r="D10" i="17"/>
  <c r="C10" i="17"/>
  <c r="B10" i="17"/>
  <c r="A10" i="17"/>
  <c r="H9" i="17"/>
  <c r="G9" i="17"/>
  <c r="F9" i="17"/>
  <c r="E9" i="17"/>
  <c r="D9" i="17"/>
  <c r="C9" i="17"/>
  <c r="B9" i="17"/>
  <c r="A9" i="17"/>
  <c r="H8" i="17"/>
  <c r="G8" i="17"/>
  <c r="F8" i="17"/>
  <c r="E8" i="17"/>
  <c r="D8" i="17"/>
  <c r="C8" i="17"/>
  <c r="B8" i="17"/>
  <c r="A8" i="17"/>
  <c r="H7" i="17"/>
  <c r="G7" i="17"/>
  <c r="F7" i="17"/>
  <c r="E7" i="17"/>
  <c r="H6" i="17"/>
  <c r="G6" i="17"/>
  <c r="F6" i="17"/>
  <c r="E6" i="17"/>
  <c r="D6" i="17"/>
  <c r="C6" i="17"/>
  <c r="H5" i="17"/>
  <c r="G5" i="17"/>
  <c r="F5" i="17"/>
  <c r="E5" i="17"/>
  <c r="D5" i="17"/>
  <c r="C5" i="17"/>
  <c r="A2" i="17"/>
  <c r="E43" i="19" l="1"/>
  <c r="F43" i="19"/>
  <c r="C14" i="23"/>
  <c r="C15" i="23" s="1"/>
  <c r="C43" i="19"/>
  <c r="C44" i="19" s="1"/>
  <c r="D43" i="19"/>
  <c r="D44" i="19" s="1"/>
  <c r="E44" i="19"/>
  <c r="F44" i="19"/>
  <c r="G16" i="19"/>
  <c r="G44" i="19" s="1"/>
  <c r="H16" i="19"/>
  <c r="H44" i="19" s="1"/>
  <c r="E28" i="17"/>
  <c r="F28" i="17"/>
  <c r="G28" i="17"/>
  <c r="C16" i="17"/>
  <c r="C28" i="17" s="1"/>
  <c r="D16" i="17"/>
  <c r="D28" i="17" s="1"/>
  <c r="E16" i="17"/>
  <c r="F16" i="17"/>
  <c r="G16" i="17"/>
  <c r="H16" i="17"/>
  <c r="H28" i="17" s="1"/>
  <c r="H39" i="11"/>
  <c r="G39" i="11"/>
  <c r="F39" i="11"/>
  <c r="E39" i="11"/>
  <c r="D39" i="11"/>
  <c r="C39" i="11"/>
  <c r="B39" i="11"/>
  <c r="A39" i="11"/>
  <c r="H38" i="11"/>
  <c r="G38" i="11"/>
  <c r="F38" i="11"/>
  <c r="E38" i="11"/>
  <c r="D38" i="11"/>
  <c r="C38" i="11"/>
  <c r="B38" i="11"/>
  <c r="A38" i="11"/>
  <c r="H37" i="11"/>
  <c r="G37" i="11"/>
  <c r="F37" i="11"/>
  <c r="E37" i="11"/>
  <c r="D37" i="11"/>
  <c r="C37" i="11"/>
  <c r="B37" i="11"/>
  <c r="A37" i="11"/>
  <c r="H36" i="11"/>
  <c r="G36" i="11"/>
  <c r="F36" i="11"/>
  <c r="E36" i="11"/>
  <c r="D36" i="11"/>
  <c r="C36" i="11"/>
  <c r="B36" i="11"/>
  <c r="A36" i="11"/>
  <c r="H35" i="11"/>
  <c r="G35" i="11"/>
  <c r="F35" i="11"/>
  <c r="E35" i="11"/>
  <c r="D35" i="11"/>
  <c r="C35" i="11"/>
  <c r="B35" i="11"/>
  <c r="A35" i="11"/>
  <c r="H34" i="11"/>
  <c r="G34" i="11"/>
  <c r="F34" i="11"/>
  <c r="E34" i="11"/>
  <c r="D34" i="11"/>
  <c r="C34" i="11"/>
  <c r="B34" i="11"/>
  <c r="A34" i="11"/>
  <c r="H33" i="11"/>
  <c r="G33" i="11"/>
  <c r="F33" i="11"/>
  <c r="E33" i="11"/>
  <c r="D33" i="11"/>
  <c r="C33" i="11"/>
  <c r="B33" i="11"/>
  <c r="A33" i="11"/>
  <c r="H32" i="11"/>
  <c r="G32" i="11"/>
  <c r="F32" i="11"/>
  <c r="E32" i="11"/>
  <c r="D32" i="11"/>
  <c r="C32" i="11"/>
  <c r="B32" i="11"/>
  <c r="A32" i="11"/>
  <c r="H31" i="11"/>
  <c r="H40" i="11" s="1"/>
  <c r="G31" i="11"/>
  <c r="G40" i="11" s="1"/>
  <c r="F31" i="11"/>
  <c r="F40" i="11" s="1"/>
  <c r="E31" i="11"/>
  <c r="E40" i="11" s="1"/>
  <c r="D31" i="11"/>
  <c r="D40" i="11" s="1"/>
  <c r="C31" i="11"/>
  <c r="C40" i="11" s="1"/>
  <c r="B31" i="11"/>
  <c r="A31" i="11"/>
  <c r="H29" i="11"/>
  <c r="G29" i="11"/>
  <c r="F29" i="11"/>
  <c r="E29" i="11"/>
  <c r="D29" i="11"/>
  <c r="C29" i="11"/>
  <c r="B29" i="11"/>
  <c r="A29" i="11"/>
  <c r="H28" i="11"/>
  <c r="H30" i="11" s="1"/>
  <c r="G28" i="11"/>
  <c r="G30" i="11" s="1"/>
  <c r="F28" i="11"/>
  <c r="F30" i="11" s="1"/>
  <c r="E28" i="11"/>
  <c r="D28" i="11"/>
  <c r="D30" i="11" s="1"/>
  <c r="C28" i="11"/>
  <c r="C30" i="11" s="1"/>
  <c r="B28" i="11"/>
  <c r="A28" i="11"/>
  <c r="H26" i="11"/>
  <c r="G26" i="11"/>
  <c r="F26" i="11"/>
  <c r="E26" i="11"/>
  <c r="D26" i="11"/>
  <c r="C26" i="11"/>
  <c r="B26" i="11"/>
  <c r="A26" i="11"/>
  <c r="H25" i="11"/>
  <c r="G25" i="11"/>
  <c r="F25" i="11"/>
  <c r="E25" i="11"/>
  <c r="D25" i="11"/>
  <c r="C25" i="11"/>
  <c r="B25" i="11"/>
  <c r="A25" i="11"/>
  <c r="H24" i="11"/>
  <c r="G24" i="11"/>
  <c r="F24" i="11"/>
  <c r="E24" i="11"/>
  <c r="D24" i="11"/>
  <c r="C24" i="11"/>
  <c r="B24" i="11"/>
  <c r="A24" i="11"/>
  <c r="H23" i="11"/>
  <c r="G23" i="11"/>
  <c r="F23" i="11"/>
  <c r="E23" i="11"/>
  <c r="D23" i="11"/>
  <c r="C23" i="11"/>
  <c r="B23" i="11"/>
  <c r="A23" i="11"/>
  <c r="H22" i="11"/>
  <c r="H27" i="11" s="1"/>
  <c r="G22" i="11"/>
  <c r="G27" i="11" s="1"/>
  <c r="F22" i="11"/>
  <c r="F27" i="11" s="1"/>
  <c r="E22" i="11"/>
  <c r="D22" i="11"/>
  <c r="D27" i="11" s="1"/>
  <c r="C22" i="11"/>
  <c r="C27" i="11" s="1"/>
  <c r="B22" i="11"/>
  <c r="A22" i="11"/>
  <c r="H20" i="11"/>
  <c r="G20" i="11"/>
  <c r="F20" i="11"/>
  <c r="E20" i="11"/>
  <c r="D20" i="11"/>
  <c r="C20" i="11"/>
  <c r="B20" i="11"/>
  <c r="A20" i="11"/>
  <c r="H19" i="11"/>
  <c r="G19" i="11"/>
  <c r="F19" i="11"/>
  <c r="E19" i="11"/>
  <c r="D19" i="11"/>
  <c r="C19" i="11"/>
  <c r="B19" i="11"/>
  <c r="A19" i="11"/>
  <c r="H18" i="11"/>
  <c r="G18" i="11"/>
  <c r="F18" i="11"/>
  <c r="E18" i="11"/>
  <c r="D18" i="11"/>
  <c r="C18" i="11"/>
  <c r="B18" i="11"/>
  <c r="A18" i="11"/>
  <c r="H17" i="11"/>
  <c r="G17" i="11"/>
  <c r="F17" i="11"/>
  <c r="E17" i="11"/>
  <c r="D17" i="11"/>
  <c r="C17" i="11"/>
  <c r="B17" i="11"/>
  <c r="A17" i="11"/>
  <c r="H16" i="11"/>
  <c r="G16" i="11"/>
  <c r="F16" i="11"/>
  <c r="E16" i="11"/>
  <c r="D16" i="11"/>
  <c r="C16" i="11"/>
  <c r="B16" i="11"/>
  <c r="A16" i="11"/>
  <c r="H15" i="11"/>
  <c r="G15" i="11"/>
  <c r="F15" i="11"/>
  <c r="E15" i="11"/>
  <c r="D15" i="11"/>
  <c r="C15" i="11"/>
  <c r="B15" i="11"/>
  <c r="A15" i="11"/>
  <c r="H14" i="11"/>
  <c r="G14" i="11"/>
  <c r="F14" i="11"/>
  <c r="E14" i="11"/>
  <c r="D14" i="11"/>
  <c r="C14" i="11"/>
  <c r="B14" i="11"/>
  <c r="A14" i="11"/>
  <c r="H13" i="11"/>
  <c r="G13" i="11"/>
  <c r="F13" i="11"/>
  <c r="E13" i="11"/>
  <c r="D13" i="11"/>
  <c r="C13" i="11"/>
  <c r="B13" i="11"/>
  <c r="A13" i="11"/>
  <c r="H12" i="11"/>
  <c r="G12" i="11"/>
  <c r="F12" i="11"/>
  <c r="E12" i="11"/>
  <c r="D12" i="11"/>
  <c r="C12" i="11"/>
  <c r="B12" i="11"/>
  <c r="A12" i="11"/>
  <c r="H11" i="11"/>
  <c r="F11" i="11"/>
  <c r="E11" i="11"/>
  <c r="D11" i="11"/>
  <c r="C11" i="11"/>
  <c r="B11" i="11"/>
  <c r="A11" i="11"/>
  <c r="H10" i="11"/>
  <c r="G10" i="11"/>
  <c r="F10" i="11"/>
  <c r="E10" i="11"/>
  <c r="D10" i="11"/>
  <c r="C10" i="11"/>
  <c r="C21" i="11" s="1"/>
  <c r="B10" i="11"/>
  <c r="A10" i="11"/>
  <c r="H9" i="11"/>
  <c r="G9" i="11"/>
  <c r="F9" i="11"/>
  <c r="E9" i="11"/>
  <c r="H8" i="11"/>
  <c r="G8" i="11"/>
  <c r="F8" i="11"/>
  <c r="E8" i="11"/>
  <c r="D8" i="11"/>
  <c r="C8" i="11"/>
  <c r="H7" i="11"/>
  <c r="G7" i="11"/>
  <c r="F7" i="11"/>
  <c r="E7" i="11"/>
  <c r="D7" i="11"/>
  <c r="C7" i="11"/>
  <c r="A4" i="11"/>
  <c r="C37" i="10"/>
  <c r="H36" i="10"/>
  <c r="H37" i="10" s="1"/>
  <c r="G36" i="10"/>
  <c r="G37" i="10" s="1"/>
  <c r="F36" i="10"/>
  <c r="F37" i="10" s="1"/>
  <c r="E36" i="10"/>
  <c r="E37" i="10" s="1"/>
  <c r="D36" i="10"/>
  <c r="D37" i="10" s="1"/>
  <c r="C36" i="10"/>
  <c r="B36" i="10"/>
  <c r="A36" i="10"/>
  <c r="H35" i="10"/>
  <c r="H34" i="10"/>
  <c r="G34" i="10"/>
  <c r="F34" i="10"/>
  <c r="E34" i="10"/>
  <c r="D34" i="10"/>
  <c r="C34" i="10"/>
  <c r="B34" i="10"/>
  <c r="A34" i="10"/>
  <c r="H33" i="10"/>
  <c r="G33" i="10"/>
  <c r="F33" i="10"/>
  <c r="E33" i="10"/>
  <c r="D33" i="10"/>
  <c r="C33" i="10"/>
  <c r="B33" i="10"/>
  <c r="A33" i="10"/>
  <c r="H32" i="10"/>
  <c r="G32" i="10"/>
  <c r="F32" i="10"/>
  <c r="E32" i="10"/>
  <c r="D32" i="10"/>
  <c r="C32" i="10"/>
  <c r="B32" i="10"/>
  <c r="A32" i="10"/>
  <c r="H31" i="10"/>
  <c r="G31" i="10"/>
  <c r="F31" i="10"/>
  <c r="E31" i="10"/>
  <c r="D31" i="10"/>
  <c r="C31" i="10"/>
  <c r="B31" i="10"/>
  <c r="A31" i="10"/>
  <c r="H30" i="10"/>
  <c r="G30" i="10"/>
  <c r="F30" i="10"/>
  <c r="E30" i="10"/>
  <c r="D30" i="10"/>
  <c r="C30" i="10"/>
  <c r="B30" i="10"/>
  <c r="A30" i="10"/>
  <c r="H29" i="10"/>
  <c r="G29" i="10"/>
  <c r="F29" i="10"/>
  <c r="E29" i="10"/>
  <c r="D29" i="10"/>
  <c r="C29" i="10"/>
  <c r="B29" i="10"/>
  <c r="A29" i="10"/>
  <c r="H28" i="10"/>
  <c r="G28" i="10"/>
  <c r="F28" i="10"/>
  <c r="E28" i="10"/>
  <c r="D28" i="10"/>
  <c r="C28" i="10"/>
  <c r="B28" i="10"/>
  <c r="A28" i="10"/>
  <c r="H27" i="10"/>
  <c r="G27" i="10"/>
  <c r="F27" i="10"/>
  <c r="E27" i="10"/>
  <c r="D27" i="10"/>
  <c r="C27" i="10"/>
  <c r="B27" i="10"/>
  <c r="A27" i="10"/>
  <c r="H26" i="10"/>
  <c r="G26" i="10"/>
  <c r="G35" i="10" s="1"/>
  <c r="F26" i="10"/>
  <c r="F35" i="10" s="1"/>
  <c r="E26" i="10"/>
  <c r="E35" i="10" s="1"/>
  <c r="D26" i="10"/>
  <c r="D35" i="10" s="1"/>
  <c r="C26" i="10"/>
  <c r="C35" i="10" s="1"/>
  <c r="B26" i="10"/>
  <c r="A26" i="10"/>
  <c r="H24" i="10"/>
  <c r="G24" i="10"/>
  <c r="F24" i="10"/>
  <c r="E24" i="10"/>
  <c r="D24" i="10"/>
  <c r="C24" i="10"/>
  <c r="B24" i="10"/>
  <c r="A24" i="10"/>
  <c r="H23" i="10"/>
  <c r="H25" i="10" s="1"/>
  <c r="G23" i="10"/>
  <c r="G25" i="10" s="1"/>
  <c r="F23" i="10"/>
  <c r="F25" i="10" s="1"/>
  <c r="E23" i="10"/>
  <c r="E25" i="10" s="1"/>
  <c r="D23" i="10"/>
  <c r="D25" i="10" s="1"/>
  <c r="C23" i="10"/>
  <c r="C25" i="10" s="1"/>
  <c r="B23" i="10"/>
  <c r="A23" i="10"/>
  <c r="H22" i="10"/>
  <c r="G22" i="10"/>
  <c r="F22" i="10"/>
  <c r="E22" i="10"/>
  <c r="D22" i="10"/>
  <c r="C22" i="10"/>
  <c r="H21" i="10"/>
  <c r="G21" i="10"/>
  <c r="F21" i="10"/>
  <c r="E21" i="10"/>
  <c r="D21" i="10"/>
  <c r="C21" i="10"/>
  <c r="B21" i="10"/>
  <c r="A21" i="10"/>
  <c r="H20" i="10"/>
  <c r="G20" i="10"/>
  <c r="F20" i="10"/>
  <c r="E20" i="10"/>
  <c r="D20" i="10"/>
  <c r="C20" i="10"/>
  <c r="B20" i="10"/>
  <c r="A20" i="10"/>
  <c r="H19" i="10"/>
  <c r="G19" i="10"/>
  <c r="F19" i="10"/>
  <c r="E19" i="10"/>
  <c r="D19" i="10"/>
  <c r="C19" i="10"/>
  <c r="B19" i="10"/>
  <c r="A19" i="10"/>
  <c r="H17" i="10"/>
  <c r="G17" i="10"/>
  <c r="F17" i="10"/>
  <c r="E17" i="10"/>
  <c r="D17" i="10"/>
  <c r="C17" i="10"/>
  <c r="B17" i="10"/>
  <c r="A17" i="10"/>
  <c r="H16" i="10"/>
  <c r="G16" i="10"/>
  <c r="F16" i="10"/>
  <c r="E16" i="10"/>
  <c r="D16" i="10"/>
  <c r="C16" i="10"/>
  <c r="B16" i="10"/>
  <c r="A16" i="10"/>
  <c r="H15" i="10"/>
  <c r="G15" i="10"/>
  <c r="F15" i="10"/>
  <c r="E15" i="10"/>
  <c r="D15" i="10"/>
  <c r="C15" i="10"/>
  <c r="B15" i="10"/>
  <c r="A15" i="10"/>
  <c r="H14" i="10"/>
  <c r="G14" i="10"/>
  <c r="F14" i="10"/>
  <c r="E14" i="10"/>
  <c r="D14" i="10"/>
  <c r="C14" i="10"/>
  <c r="B14" i="10"/>
  <c r="A14" i="10"/>
  <c r="H13" i="10"/>
  <c r="G13" i="10"/>
  <c r="F13" i="10"/>
  <c r="E13" i="10"/>
  <c r="D13" i="10"/>
  <c r="C13" i="10"/>
  <c r="B13" i="10"/>
  <c r="A13" i="10"/>
  <c r="H12" i="10"/>
  <c r="G12" i="10"/>
  <c r="F12" i="10"/>
  <c r="E12" i="10"/>
  <c r="D12" i="10"/>
  <c r="C12" i="10"/>
  <c r="B12" i="10"/>
  <c r="A12" i="10"/>
  <c r="H11" i="10"/>
  <c r="G11" i="10"/>
  <c r="F11" i="10"/>
  <c r="E11" i="10"/>
  <c r="D11" i="10"/>
  <c r="C11" i="10"/>
  <c r="B11" i="10"/>
  <c r="A11" i="10"/>
  <c r="H10" i="10"/>
  <c r="H18" i="10" s="1"/>
  <c r="G10" i="10"/>
  <c r="G18" i="10" s="1"/>
  <c r="F10" i="10"/>
  <c r="F18" i="10" s="1"/>
  <c r="E10" i="10"/>
  <c r="E18" i="10" s="1"/>
  <c r="D10" i="10"/>
  <c r="D18" i="10" s="1"/>
  <c r="C10" i="10"/>
  <c r="C18" i="10" s="1"/>
  <c r="B10" i="10"/>
  <c r="A10" i="10"/>
  <c r="H9" i="10"/>
  <c r="G9" i="10"/>
  <c r="F9" i="10"/>
  <c r="E9" i="10"/>
  <c r="H8" i="10"/>
  <c r="G8" i="10"/>
  <c r="F8" i="10"/>
  <c r="E8" i="10"/>
  <c r="D8" i="10"/>
  <c r="C8" i="10"/>
  <c r="H7" i="10"/>
  <c r="G7" i="10"/>
  <c r="F7" i="10"/>
  <c r="E7" i="10"/>
  <c r="D7" i="10"/>
  <c r="C7" i="10"/>
  <c r="A4" i="10"/>
  <c r="G50" i="9"/>
  <c r="H49" i="9"/>
  <c r="G49" i="9"/>
  <c r="F49" i="9"/>
  <c r="E49" i="9"/>
  <c r="D49" i="9"/>
  <c r="C49" i="9"/>
  <c r="B49" i="9"/>
  <c r="A49" i="9"/>
  <c r="H48" i="9"/>
  <c r="H50" i="9" s="1"/>
  <c r="G48" i="9"/>
  <c r="F48" i="9"/>
  <c r="F50" i="9" s="1"/>
  <c r="E48" i="9"/>
  <c r="E50" i="9" s="1"/>
  <c r="D48" i="9"/>
  <c r="D50" i="9" s="1"/>
  <c r="C48" i="9"/>
  <c r="C50" i="9" s="1"/>
  <c r="B48" i="9"/>
  <c r="A48" i="9"/>
  <c r="H46" i="9"/>
  <c r="H47" i="9" s="1"/>
  <c r="G46" i="9"/>
  <c r="G47" i="9" s="1"/>
  <c r="F46" i="9"/>
  <c r="F47" i="9" s="1"/>
  <c r="E46" i="9"/>
  <c r="E47" i="9" s="1"/>
  <c r="D46" i="9"/>
  <c r="D47" i="9" s="1"/>
  <c r="C46" i="9"/>
  <c r="C47" i="9" s="1"/>
  <c r="B46" i="9"/>
  <c r="A46" i="9"/>
  <c r="H44" i="9"/>
  <c r="G44" i="9"/>
  <c r="F44" i="9"/>
  <c r="E44" i="9"/>
  <c r="D44" i="9"/>
  <c r="C44" i="9"/>
  <c r="B44" i="9"/>
  <c r="A44" i="9"/>
  <c r="H43" i="9"/>
  <c r="G43" i="9"/>
  <c r="F43" i="9"/>
  <c r="E43" i="9"/>
  <c r="D43" i="9"/>
  <c r="C43" i="9"/>
  <c r="B43" i="9"/>
  <c r="A43" i="9"/>
  <c r="H42" i="9"/>
  <c r="G42" i="9"/>
  <c r="F42" i="9"/>
  <c r="E42" i="9"/>
  <c r="D42" i="9"/>
  <c r="C42" i="9"/>
  <c r="B42" i="9"/>
  <c r="A42" i="9"/>
  <c r="H41" i="9"/>
  <c r="G41" i="9"/>
  <c r="F41" i="9"/>
  <c r="E41" i="9"/>
  <c r="D41" i="9"/>
  <c r="C41" i="9"/>
  <c r="B41" i="9"/>
  <c r="A41" i="9"/>
  <c r="H40" i="9"/>
  <c r="G40" i="9"/>
  <c r="F40" i="9"/>
  <c r="E40" i="9"/>
  <c r="D40" i="9"/>
  <c r="C40" i="9"/>
  <c r="B40" i="9"/>
  <c r="A40" i="9"/>
  <c r="H39" i="9"/>
  <c r="G39" i="9"/>
  <c r="F39" i="9"/>
  <c r="E39" i="9"/>
  <c r="D39" i="9"/>
  <c r="C39" i="9"/>
  <c r="B39" i="9"/>
  <c r="A39" i="9"/>
  <c r="H38" i="9"/>
  <c r="G38" i="9"/>
  <c r="F38" i="9"/>
  <c r="E38" i="9"/>
  <c r="D38" i="9"/>
  <c r="C38" i="9"/>
  <c r="B38" i="9"/>
  <c r="A38" i="9"/>
  <c r="H37" i="9"/>
  <c r="G37" i="9"/>
  <c r="F37" i="9"/>
  <c r="E37" i="9"/>
  <c r="D37" i="9"/>
  <c r="C37" i="9"/>
  <c r="B37" i="9"/>
  <c r="A37" i="9"/>
  <c r="H36" i="9"/>
  <c r="G36" i="9"/>
  <c r="F36" i="9"/>
  <c r="E36" i="9"/>
  <c r="D36" i="9"/>
  <c r="C36" i="9"/>
  <c r="B36" i="9"/>
  <c r="A36" i="9"/>
  <c r="H35" i="9"/>
  <c r="G35" i="9"/>
  <c r="F35" i="9"/>
  <c r="E35" i="9"/>
  <c r="D35" i="9"/>
  <c r="C35" i="9"/>
  <c r="B35" i="9"/>
  <c r="A35" i="9"/>
  <c r="H34" i="9"/>
  <c r="G34" i="9"/>
  <c r="F34" i="9"/>
  <c r="E34" i="9"/>
  <c r="D34" i="9"/>
  <c r="C34" i="9"/>
  <c r="B34" i="9"/>
  <c r="A34" i="9"/>
  <c r="H33" i="9"/>
  <c r="G33" i="9"/>
  <c r="F33" i="9"/>
  <c r="E33" i="9"/>
  <c r="D33" i="9"/>
  <c r="C33" i="9"/>
  <c r="B33" i="9"/>
  <c r="A33" i="9"/>
  <c r="H32" i="9"/>
  <c r="G32" i="9"/>
  <c r="F32" i="9"/>
  <c r="E32" i="9"/>
  <c r="D32" i="9"/>
  <c r="C32" i="9"/>
  <c r="B32" i="9"/>
  <c r="A32" i="9"/>
  <c r="H31" i="9"/>
  <c r="G31" i="9"/>
  <c r="F31" i="9"/>
  <c r="E31" i="9"/>
  <c r="D31" i="9"/>
  <c r="C31" i="9"/>
  <c r="B31" i="9"/>
  <c r="A31" i="9"/>
  <c r="H30" i="9"/>
  <c r="H45" i="9" s="1"/>
  <c r="G30" i="9"/>
  <c r="G45" i="9" s="1"/>
  <c r="F30" i="9"/>
  <c r="F45" i="9" s="1"/>
  <c r="E30" i="9"/>
  <c r="E45" i="9" s="1"/>
  <c r="D30" i="9"/>
  <c r="D45" i="9" s="1"/>
  <c r="C30" i="9"/>
  <c r="C45" i="9" s="1"/>
  <c r="B30" i="9"/>
  <c r="A30" i="9"/>
  <c r="H28" i="9"/>
  <c r="G28" i="9"/>
  <c r="F28" i="9"/>
  <c r="E28" i="9"/>
  <c r="D28" i="9"/>
  <c r="C28" i="9"/>
  <c r="B28" i="9"/>
  <c r="A28" i="9"/>
  <c r="H27" i="9"/>
  <c r="G27" i="9"/>
  <c r="F27" i="9"/>
  <c r="E27" i="9"/>
  <c r="D27" i="9"/>
  <c r="C27" i="9"/>
  <c r="B27" i="9"/>
  <c r="A27" i="9"/>
  <c r="H26" i="9"/>
  <c r="G26" i="9"/>
  <c r="F26" i="9"/>
  <c r="E26" i="9"/>
  <c r="D26" i="9"/>
  <c r="C26" i="9"/>
  <c r="B26" i="9"/>
  <c r="A26" i="9"/>
  <c r="H25" i="9"/>
  <c r="G25" i="9"/>
  <c r="F25" i="9"/>
  <c r="E25" i="9"/>
  <c r="D25" i="9"/>
  <c r="C25" i="9"/>
  <c r="B25" i="9"/>
  <c r="A25" i="9"/>
  <c r="H24" i="9"/>
  <c r="H29" i="9" s="1"/>
  <c r="G24" i="9"/>
  <c r="G29" i="9" s="1"/>
  <c r="F24" i="9"/>
  <c r="F29" i="9" s="1"/>
  <c r="E24" i="9"/>
  <c r="E29" i="9" s="1"/>
  <c r="D24" i="9"/>
  <c r="D29" i="9" s="1"/>
  <c r="C24" i="9"/>
  <c r="C29" i="9" s="1"/>
  <c r="B24" i="9"/>
  <c r="A24" i="9"/>
  <c r="G23" i="9"/>
  <c r="H22" i="9"/>
  <c r="G22" i="9"/>
  <c r="F22" i="9"/>
  <c r="E22" i="9"/>
  <c r="D22" i="9"/>
  <c r="C22" i="9"/>
  <c r="B22" i="9"/>
  <c r="A22" i="9"/>
  <c r="H21" i="9"/>
  <c r="G21" i="9"/>
  <c r="F21" i="9"/>
  <c r="E21" i="9"/>
  <c r="D21" i="9"/>
  <c r="C21" i="9"/>
  <c r="B21" i="9"/>
  <c r="A21" i="9"/>
  <c r="H20" i="9"/>
  <c r="G20" i="9"/>
  <c r="F20" i="9"/>
  <c r="E20" i="9"/>
  <c r="D20" i="9"/>
  <c r="C20" i="9"/>
  <c r="B20" i="9"/>
  <c r="A20" i="9"/>
  <c r="H19" i="9"/>
  <c r="G19" i="9"/>
  <c r="F19" i="9"/>
  <c r="E19" i="9"/>
  <c r="D19" i="9"/>
  <c r="C19" i="9"/>
  <c r="B19" i="9"/>
  <c r="A19" i="9"/>
  <c r="H18" i="9"/>
  <c r="H23" i="9" s="1"/>
  <c r="G18" i="9"/>
  <c r="F18" i="9"/>
  <c r="F23" i="9" s="1"/>
  <c r="E18" i="9"/>
  <c r="E23" i="9" s="1"/>
  <c r="D18" i="9"/>
  <c r="D23" i="9" s="1"/>
  <c r="C18" i="9"/>
  <c r="C23" i="9" s="1"/>
  <c r="B18" i="9"/>
  <c r="A18" i="9"/>
  <c r="H17" i="9"/>
  <c r="H16" i="9"/>
  <c r="G16" i="9"/>
  <c r="F16" i="9"/>
  <c r="E16" i="9"/>
  <c r="D16" i="9"/>
  <c r="C16" i="9"/>
  <c r="B16" i="9"/>
  <c r="A16" i="9"/>
  <c r="H15" i="9"/>
  <c r="G15" i="9"/>
  <c r="F15" i="9"/>
  <c r="E15" i="9"/>
  <c r="D15" i="9"/>
  <c r="C15" i="9"/>
  <c r="B15" i="9"/>
  <c r="A15" i="9"/>
  <c r="H14" i="9"/>
  <c r="G14" i="9"/>
  <c r="F14" i="9"/>
  <c r="E14" i="9"/>
  <c r="D14" i="9"/>
  <c r="C14" i="9"/>
  <c r="B14" i="9"/>
  <c r="A14" i="9"/>
  <c r="H13" i="9"/>
  <c r="G13" i="9"/>
  <c r="F13" i="9"/>
  <c r="E13" i="9"/>
  <c r="D13" i="9"/>
  <c r="C13" i="9"/>
  <c r="B13" i="9"/>
  <c r="A13" i="9"/>
  <c r="H12" i="9"/>
  <c r="G12" i="9"/>
  <c r="F12" i="9"/>
  <c r="E12" i="9"/>
  <c r="D12" i="9"/>
  <c r="C12" i="9"/>
  <c r="B12" i="9"/>
  <c r="A12" i="9"/>
  <c r="H11" i="9"/>
  <c r="G11" i="9"/>
  <c r="F11" i="9"/>
  <c r="E11" i="9"/>
  <c r="D11" i="9"/>
  <c r="C11" i="9"/>
  <c r="B11" i="9"/>
  <c r="A11" i="9"/>
  <c r="H10" i="9"/>
  <c r="G10" i="9"/>
  <c r="F10" i="9"/>
  <c r="E10" i="9"/>
  <c r="D10" i="9"/>
  <c r="C10" i="9"/>
  <c r="B10" i="9"/>
  <c r="A10" i="9"/>
  <c r="H9" i="9"/>
  <c r="G9" i="9"/>
  <c r="F9" i="9"/>
  <c r="E9" i="9"/>
  <c r="D9" i="9"/>
  <c r="C9" i="9"/>
  <c r="B9" i="9"/>
  <c r="A9" i="9"/>
  <c r="H8" i="9"/>
  <c r="G8" i="9"/>
  <c r="F8" i="9"/>
  <c r="E8" i="9"/>
  <c r="D8" i="9"/>
  <c r="D17" i="9" s="1"/>
  <c r="C8" i="9"/>
  <c r="C17" i="9" s="1"/>
  <c r="B8" i="9"/>
  <c r="A8" i="9"/>
  <c r="H7" i="9"/>
  <c r="G7" i="9"/>
  <c r="F7" i="9"/>
  <c r="E7" i="9"/>
  <c r="H6" i="9"/>
  <c r="G6" i="9"/>
  <c r="F6" i="9"/>
  <c r="E6" i="9"/>
  <c r="D6" i="9"/>
  <c r="C6" i="9"/>
  <c r="H5" i="9"/>
  <c r="G5" i="9"/>
  <c r="F5" i="9"/>
  <c r="E5" i="9"/>
  <c r="D5" i="9"/>
  <c r="C5" i="9"/>
  <c r="A2" i="9"/>
  <c r="H32" i="15"/>
  <c r="G32" i="15"/>
  <c r="F32" i="15"/>
  <c r="E32" i="15"/>
  <c r="D32" i="15"/>
  <c r="C32" i="15"/>
  <c r="F30" i="15"/>
  <c r="H29" i="15"/>
  <c r="G29" i="15"/>
  <c r="F29" i="15"/>
  <c r="E29" i="15"/>
  <c r="D29" i="15"/>
  <c r="C29" i="15"/>
  <c r="B29" i="15"/>
  <c r="A29" i="15"/>
  <c r="H28" i="15"/>
  <c r="G28" i="15"/>
  <c r="F28" i="15"/>
  <c r="E28" i="15"/>
  <c r="D28" i="15"/>
  <c r="C28" i="15"/>
  <c r="B28" i="15"/>
  <c r="A28" i="15"/>
  <c r="H27" i="15"/>
  <c r="G27" i="15"/>
  <c r="F27" i="15"/>
  <c r="E27" i="15"/>
  <c r="D27" i="15"/>
  <c r="C27" i="15"/>
  <c r="B27" i="15"/>
  <c r="A27" i="15"/>
  <c r="H26" i="15"/>
  <c r="G26" i="15"/>
  <c r="F26" i="15"/>
  <c r="E26" i="15"/>
  <c r="D26" i="15"/>
  <c r="C26" i="15"/>
  <c r="B26" i="15"/>
  <c r="A26" i="15"/>
  <c r="H25" i="15"/>
  <c r="G25" i="15"/>
  <c r="F25" i="15"/>
  <c r="E25" i="15"/>
  <c r="D25" i="15"/>
  <c r="C25" i="15"/>
  <c r="B25" i="15"/>
  <c r="A25" i="15"/>
  <c r="H24" i="15"/>
  <c r="G24" i="15"/>
  <c r="F24" i="15"/>
  <c r="E24" i="15"/>
  <c r="D24" i="15"/>
  <c r="C24" i="15"/>
  <c r="B24" i="15"/>
  <c r="A24" i="15"/>
  <c r="H23" i="15"/>
  <c r="G23" i="15"/>
  <c r="F23" i="15"/>
  <c r="E23" i="15"/>
  <c r="D23" i="15"/>
  <c r="C23" i="15"/>
  <c r="B23" i="15"/>
  <c r="A23" i="15"/>
  <c r="H22" i="15"/>
  <c r="H30" i="15" s="1"/>
  <c r="G22" i="15"/>
  <c r="G30" i="15" s="1"/>
  <c r="F22" i="15"/>
  <c r="E22" i="15"/>
  <c r="E30" i="15" s="1"/>
  <c r="D22" i="15"/>
  <c r="D30" i="15" s="1"/>
  <c r="C22" i="15"/>
  <c r="C30" i="15" s="1"/>
  <c r="B22" i="15"/>
  <c r="A22" i="15"/>
  <c r="H20" i="15"/>
  <c r="G20" i="15"/>
  <c r="F20" i="15"/>
  <c r="E20" i="15"/>
  <c r="D20" i="15"/>
  <c r="C20" i="15"/>
  <c r="B20" i="15"/>
  <c r="A20" i="15"/>
  <c r="H19" i="15"/>
  <c r="G19" i="15"/>
  <c r="F19" i="15"/>
  <c r="E19" i="15"/>
  <c r="D19" i="15"/>
  <c r="C19" i="15"/>
  <c r="B19" i="15"/>
  <c r="A19" i="15"/>
  <c r="H18" i="15"/>
  <c r="G18" i="15"/>
  <c r="G21" i="15" s="1"/>
  <c r="F18" i="15"/>
  <c r="F21" i="15" s="1"/>
  <c r="E18" i="15"/>
  <c r="E21" i="15" s="1"/>
  <c r="D18" i="15"/>
  <c r="D21" i="15" s="1"/>
  <c r="C18" i="15"/>
  <c r="C21" i="15" s="1"/>
  <c r="B18" i="15"/>
  <c r="A18" i="15"/>
  <c r="H16" i="15"/>
  <c r="G16" i="15"/>
  <c r="F16" i="15"/>
  <c r="E16" i="15"/>
  <c r="D16" i="15"/>
  <c r="C16" i="15"/>
  <c r="B16" i="15"/>
  <c r="A16" i="15"/>
  <c r="H15" i="15"/>
  <c r="G15" i="15"/>
  <c r="F15" i="15"/>
  <c r="E15" i="15"/>
  <c r="D15" i="15"/>
  <c r="C15" i="15"/>
  <c r="B15" i="15"/>
  <c r="A15" i="15"/>
  <c r="H14" i="15"/>
  <c r="G14" i="15"/>
  <c r="F14" i="15"/>
  <c r="E14" i="15"/>
  <c r="D14" i="15"/>
  <c r="C14" i="15"/>
  <c r="A14" i="15"/>
  <c r="H13" i="15"/>
  <c r="G13" i="15"/>
  <c r="F13" i="15"/>
  <c r="E13" i="15"/>
  <c r="D13" i="15"/>
  <c r="C13" i="15"/>
  <c r="B13" i="15"/>
  <c r="A13" i="15"/>
  <c r="H12" i="15"/>
  <c r="G12" i="15"/>
  <c r="F12" i="15"/>
  <c r="E12" i="15"/>
  <c r="D12" i="15"/>
  <c r="C12" i="15"/>
  <c r="B12" i="15"/>
  <c r="A12" i="15"/>
  <c r="H11" i="15"/>
  <c r="G11" i="15"/>
  <c r="F11" i="15"/>
  <c r="E11" i="15"/>
  <c r="D11" i="15"/>
  <c r="C11" i="15"/>
  <c r="B11" i="15"/>
  <c r="A11" i="15"/>
  <c r="H10" i="15"/>
  <c r="G10" i="15"/>
  <c r="F10" i="15"/>
  <c r="E10" i="15"/>
  <c r="D10" i="15"/>
  <c r="C10" i="15"/>
  <c r="B10" i="15"/>
  <c r="A10" i="15"/>
  <c r="H9" i="15"/>
  <c r="G9" i="15"/>
  <c r="F9" i="15"/>
  <c r="E9" i="15"/>
  <c r="D9" i="15"/>
  <c r="C9" i="15"/>
  <c r="B9" i="15"/>
  <c r="A9" i="15"/>
  <c r="H8" i="15"/>
  <c r="G8" i="15"/>
  <c r="F8" i="15"/>
  <c r="F17" i="15" s="1"/>
  <c r="E8" i="15"/>
  <c r="E17" i="15" s="1"/>
  <c r="E33" i="15" s="1"/>
  <c r="D8" i="15"/>
  <c r="C8" i="15"/>
  <c r="B8" i="15"/>
  <c r="A8" i="15"/>
  <c r="F7" i="15"/>
  <c r="E6" i="15"/>
  <c r="D6" i="15"/>
  <c r="C6" i="15"/>
  <c r="H5" i="15"/>
  <c r="G5" i="15"/>
  <c r="F5" i="15"/>
  <c r="E5" i="15"/>
  <c r="D5" i="15"/>
  <c r="C5" i="15"/>
  <c r="H28" i="6"/>
  <c r="G28" i="6"/>
  <c r="H27" i="6"/>
  <c r="G27" i="6"/>
  <c r="F27" i="6"/>
  <c r="E27" i="6"/>
  <c r="D27" i="6"/>
  <c r="C27" i="6"/>
  <c r="B27" i="6"/>
  <c r="A27" i="6"/>
  <c r="H26" i="6"/>
  <c r="G26" i="6"/>
  <c r="F26" i="6"/>
  <c r="E26" i="6"/>
  <c r="D26" i="6"/>
  <c r="C26" i="6"/>
  <c r="B26" i="6"/>
  <c r="A26" i="6"/>
  <c r="H25" i="6"/>
  <c r="G25" i="6"/>
  <c r="F25" i="6"/>
  <c r="E25" i="6"/>
  <c r="D25" i="6"/>
  <c r="C25" i="6"/>
  <c r="B25" i="6"/>
  <c r="A25" i="6"/>
  <c r="H24" i="6"/>
  <c r="G24" i="6"/>
  <c r="F24" i="6"/>
  <c r="E24" i="6"/>
  <c r="D24" i="6"/>
  <c r="C24" i="6"/>
  <c r="B24" i="6"/>
  <c r="A24" i="6"/>
  <c r="H23" i="6"/>
  <c r="G23" i="6"/>
  <c r="F23" i="6"/>
  <c r="E23" i="6"/>
  <c r="D23" i="6"/>
  <c r="C23" i="6"/>
  <c r="B23" i="6"/>
  <c r="A23" i="6"/>
  <c r="H22" i="6"/>
  <c r="G22" i="6"/>
  <c r="F22" i="6"/>
  <c r="E22" i="6"/>
  <c r="D22" i="6"/>
  <c r="C22" i="6"/>
  <c r="B22" i="6"/>
  <c r="A22" i="6"/>
  <c r="H21" i="6"/>
  <c r="G21" i="6"/>
  <c r="F21" i="6"/>
  <c r="E21" i="6"/>
  <c r="D21" i="6"/>
  <c r="C21" i="6"/>
  <c r="B21" i="6"/>
  <c r="A21" i="6"/>
  <c r="H20" i="6"/>
  <c r="G20" i="6"/>
  <c r="F20" i="6"/>
  <c r="E20" i="6"/>
  <c r="D20" i="6"/>
  <c r="C20" i="6"/>
  <c r="B20" i="6"/>
  <c r="A20" i="6"/>
  <c r="H19" i="6"/>
  <c r="G19" i="6"/>
  <c r="F19" i="6"/>
  <c r="F28" i="6" s="1"/>
  <c r="E19" i="6"/>
  <c r="E28" i="6" s="1"/>
  <c r="D19" i="6"/>
  <c r="D28" i="6" s="1"/>
  <c r="C19" i="6"/>
  <c r="C28" i="6" s="1"/>
  <c r="B19" i="6"/>
  <c r="A19" i="6"/>
  <c r="H18" i="6"/>
  <c r="E18" i="6"/>
  <c r="H17" i="6"/>
  <c r="G17" i="6"/>
  <c r="F17" i="6"/>
  <c r="E17" i="6"/>
  <c r="D17" i="6"/>
  <c r="C17" i="6"/>
  <c r="B17" i="6"/>
  <c r="A17" i="6"/>
  <c r="H16" i="6"/>
  <c r="G16" i="6"/>
  <c r="F16" i="6"/>
  <c r="E16" i="6"/>
  <c r="D16" i="6"/>
  <c r="C16" i="6"/>
  <c r="B16" i="6"/>
  <c r="A16" i="6"/>
  <c r="H15" i="6"/>
  <c r="G15" i="6"/>
  <c r="F15" i="6"/>
  <c r="E15" i="6"/>
  <c r="D15" i="6"/>
  <c r="C15" i="6"/>
  <c r="B15" i="6"/>
  <c r="A15" i="6"/>
  <c r="H14" i="6"/>
  <c r="G14" i="6"/>
  <c r="F14" i="6"/>
  <c r="E14" i="6"/>
  <c r="D14" i="6"/>
  <c r="C14" i="6"/>
  <c r="B14" i="6"/>
  <c r="A14" i="6"/>
  <c r="H13" i="6"/>
  <c r="G13" i="6"/>
  <c r="G18" i="6" s="1"/>
  <c r="F13" i="6"/>
  <c r="F18" i="6" s="1"/>
  <c r="E13" i="6"/>
  <c r="D13" i="6"/>
  <c r="D18" i="6" s="1"/>
  <c r="C13" i="6"/>
  <c r="C18" i="6" s="1"/>
  <c r="B13" i="6"/>
  <c r="A13" i="6"/>
  <c r="H11" i="6"/>
  <c r="G11" i="6"/>
  <c r="F11" i="6"/>
  <c r="E11" i="6"/>
  <c r="D11" i="6"/>
  <c r="C11" i="6"/>
  <c r="B11" i="6"/>
  <c r="A11" i="6"/>
  <c r="H10" i="6"/>
  <c r="G10" i="6"/>
  <c r="F10" i="6"/>
  <c r="E10" i="6"/>
  <c r="D10" i="6"/>
  <c r="C10" i="6"/>
  <c r="B10" i="6"/>
  <c r="A10" i="6"/>
  <c r="H9" i="6"/>
  <c r="G9" i="6"/>
  <c r="F9" i="6"/>
  <c r="E9" i="6"/>
  <c r="D9" i="6"/>
  <c r="C9" i="6"/>
  <c r="B9" i="6"/>
  <c r="A9" i="6"/>
  <c r="H8" i="6"/>
  <c r="G8" i="6"/>
  <c r="F8" i="6"/>
  <c r="F12" i="6" s="1"/>
  <c r="E8" i="6"/>
  <c r="D8" i="6"/>
  <c r="C8" i="6"/>
  <c r="C12" i="6" s="1"/>
  <c r="B8" i="6"/>
  <c r="A8" i="6"/>
  <c r="H7" i="6"/>
  <c r="G7" i="6"/>
  <c r="F7" i="6"/>
  <c r="E7" i="6"/>
  <c r="H6" i="6"/>
  <c r="G6" i="6"/>
  <c r="F6" i="6"/>
  <c r="E6" i="6"/>
  <c r="D6" i="6"/>
  <c r="C6" i="6"/>
  <c r="H5" i="6"/>
  <c r="G5" i="6"/>
  <c r="F5" i="6"/>
  <c r="E5" i="6"/>
  <c r="D5" i="6"/>
  <c r="C5" i="6"/>
  <c r="A3" i="6"/>
  <c r="A2" i="6"/>
  <c r="F34" i="5"/>
  <c r="H33" i="5"/>
  <c r="H34" i="5" s="1"/>
  <c r="G33" i="5"/>
  <c r="G34" i="5" s="1"/>
  <c r="F33" i="5"/>
  <c r="E33" i="5"/>
  <c r="E34" i="5" s="1"/>
  <c r="D33" i="5"/>
  <c r="D34" i="5" s="1"/>
  <c r="C33" i="5"/>
  <c r="C34" i="5" s="1"/>
  <c r="B33" i="5"/>
  <c r="A33" i="5"/>
  <c r="E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H32" i="5" s="1"/>
  <c r="G23" i="5"/>
  <c r="G32" i="5" s="1"/>
  <c r="F23" i="5"/>
  <c r="F32" i="5" s="1"/>
  <c r="E23" i="5"/>
  <c r="D23" i="5"/>
  <c r="D32" i="5" s="1"/>
  <c r="C23" i="5"/>
  <c r="C32" i="5" s="1"/>
  <c r="B23" i="5"/>
  <c r="A23" i="5"/>
  <c r="H21" i="5"/>
  <c r="H22" i="5" s="1"/>
  <c r="G21" i="5"/>
  <c r="G22" i="5" s="1"/>
  <c r="F21" i="5"/>
  <c r="F22" i="5" s="1"/>
  <c r="E21" i="5"/>
  <c r="E22" i="5" s="1"/>
  <c r="D21" i="5"/>
  <c r="D22" i="5" s="1"/>
  <c r="C21" i="5"/>
  <c r="C22" i="5" s="1"/>
  <c r="B21" i="5"/>
  <c r="A21" i="5"/>
  <c r="H19" i="5"/>
  <c r="G19" i="5"/>
  <c r="F19" i="5"/>
  <c r="E19" i="5"/>
  <c r="D19" i="5"/>
  <c r="C19" i="5"/>
  <c r="B19" i="5"/>
  <c r="A19" i="5"/>
  <c r="H18" i="5"/>
  <c r="G18" i="5"/>
  <c r="F18" i="5"/>
  <c r="E18" i="5"/>
  <c r="D18" i="5"/>
  <c r="C18" i="5"/>
  <c r="B18" i="5"/>
  <c r="A18" i="5"/>
  <c r="H17" i="5"/>
  <c r="H20" i="5" s="1"/>
  <c r="G17" i="5"/>
  <c r="G20" i="5" s="1"/>
  <c r="F17" i="5"/>
  <c r="F20" i="5" s="1"/>
  <c r="E17" i="5"/>
  <c r="E20" i="5" s="1"/>
  <c r="D17" i="5"/>
  <c r="D20" i="5" s="1"/>
  <c r="C17" i="5"/>
  <c r="C20" i="5" s="1"/>
  <c r="B17" i="5"/>
  <c r="A17" i="5"/>
  <c r="F16" i="5"/>
  <c r="H15" i="5"/>
  <c r="G15" i="5"/>
  <c r="F15" i="5"/>
  <c r="E15" i="5"/>
  <c r="D15" i="5"/>
  <c r="C15" i="5"/>
  <c r="B15" i="5"/>
  <c r="A15" i="5"/>
  <c r="H14" i="5"/>
  <c r="G14" i="5"/>
  <c r="F14" i="5"/>
  <c r="E14" i="5"/>
  <c r="D14" i="5"/>
  <c r="C14" i="5"/>
  <c r="B14" i="5"/>
  <c r="A14" i="5"/>
  <c r="H13" i="5"/>
  <c r="G13" i="5"/>
  <c r="F13" i="5"/>
  <c r="E13" i="5"/>
  <c r="D13" i="5"/>
  <c r="C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G16" i="5" s="1"/>
  <c r="F8" i="5"/>
  <c r="E8" i="5"/>
  <c r="E16" i="5" s="1"/>
  <c r="D8" i="5"/>
  <c r="D16" i="5" s="1"/>
  <c r="C8" i="5"/>
  <c r="C16" i="5" s="1"/>
  <c r="B8" i="5"/>
  <c r="A8" i="5"/>
  <c r="H7" i="5"/>
  <c r="G7" i="5"/>
  <c r="F7" i="5"/>
  <c r="E7" i="5"/>
  <c r="H6" i="5"/>
  <c r="G6" i="5"/>
  <c r="F6" i="5"/>
  <c r="E6" i="5"/>
  <c r="D6" i="5"/>
  <c r="C6" i="5"/>
  <c r="H5" i="5"/>
  <c r="G5" i="5"/>
  <c r="F5" i="5"/>
  <c r="E5" i="5"/>
  <c r="D5" i="5"/>
  <c r="C5" i="5"/>
  <c r="A2" i="5"/>
  <c r="H30" i="4"/>
  <c r="G30" i="4"/>
  <c r="H29" i="4"/>
  <c r="G29" i="4"/>
  <c r="F29" i="4"/>
  <c r="F30" i="4" s="1"/>
  <c r="E29" i="4"/>
  <c r="E30" i="4" s="1"/>
  <c r="D29" i="4"/>
  <c r="D30" i="4" s="1"/>
  <c r="C29" i="4"/>
  <c r="C30" i="4" s="1"/>
  <c r="B29" i="4"/>
  <c r="A29" i="4"/>
  <c r="H27" i="4"/>
  <c r="H28" i="4" s="1"/>
  <c r="G27" i="4"/>
  <c r="G28" i="4" s="1"/>
  <c r="F27" i="4"/>
  <c r="F28" i="4" s="1"/>
  <c r="E27" i="4"/>
  <c r="E28" i="4" s="1"/>
  <c r="D27" i="4"/>
  <c r="D28" i="4" s="1"/>
  <c r="C27" i="4"/>
  <c r="C28" i="4" s="1"/>
  <c r="B27" i="4"/>
  <c r="A27" i="4"/>
  <c r="H25" i="4"/>
  <c r="G25" i="4"/>
  <c r="F25" i="4"/>
  <c r="E25" i="4"/>
  <c r="D25" i="4"/>
  <c r="C25" i="4"/>
  <c r="B25" i="4"/>
  <c r="A25" i="4"/>
  <c r="H24" i="4"/>
  <c r="G24" i="4"/>
  <c r="F24" i="4"/>
  <c r="E24" i="4"/>
  <c r="D24" i="4"/>
  <c r="C24" i="4"/>
  <c r="B24" i="4"/>
  <c r="A24" i="4"/>
  <c r="H23" i="4"/>
  <c r="G23" i="4"/>
  <c r="F23" i="4"/>
  <c r="E23" i="4"/>
  <c r="D23" i="4"/>
  <c r="C23" i="4"/>
  <c r="B23" i="4"/>
  <c r="A23" i="4"/>
  <c r="H22" i="4"/>
  <c r="H26" i="4" s="1"/>
  <c r="G22" i="4"/>
  <c r="G26" i="4" s="1"/>
  <c r="F22" i="4"/>
  <c r="F26" i="4" s="1"/>
  <c r="E22" i="4"/>
  <c r="E26" i="4" s="1"/>
  <c r="D22" i="4"/>
  <c r="D26" i="4" s="1"/>
  <c r="C22" i="4"/>
  <c r="C26" i="4" s="1"/>
  <c r="B22" i="4"/>
  <c r="A22" i="4"/>
  <c r="H20" i="4"/>
  <c r="G20" i="4"/>
  <c r="F20" i="4"/>
  <c r="E20" i="4"/>
  <c r="D20" i="4"/>
  <c r="C20" i="4"/>
  <c r="B20" i="4"/>
  <c r="A20" i="4"/>
  <c r="H19" i="4"/>
  <c r="H21" i="4" s="1"/>
  <c r="G19" i="4"/>
  <c r="G21" i="4" s="1"/>
  <c r="F19" i="4"/>
  <c r="F21" i="4" s="1"/>
  <c r="E19" i="4"/>
  <c r="E21" i="4" s="1"/>
  <c r="D19" i="4"/>
  <c r="D21" i="4" s="1"/>
  <c r="C19" i="4"/>
  <c r="C21" i="4" s="1"/>
  <c r="B19" i="4"/>
  <c r="A19" i="4"/>
  <c r="H17" i="4"/>
  <c r="G17" i="4"/>
  <c r="F17" i="4"/>
  <c r="E17" i="4"/>
  <c r="D17" i="4"/>
  <c r="C17" i="4"/>
  <c r="B17" i="4"/>
  <c r="A17" i="4"/>
  <c r="H16" i="4"/>
  <c r="H18" i="4" s="1"/>
  <c r="G16" i="4"/>
  <c r="G18" i="4" s="1"/>
  <c r="F16" i="4"/>
  <c r="F18" i="4" s="1"/>
  <c r="E16" i="4"/>
  <c r="E18" i="4" s="1"/>
  <c r="D16" i="4"/>
  <c r="D18" i="4" s="1"/>
  <c r="C16" i="4"/>
  <c r="C18" i="4" s="1"/>
  <c r="B16" i="4"/>
  <c r="A16" i="4"/>
  <c r="H14" i="4"/>
  <c r="G14" i="4"/>
  <c r="F14" i="4"/>
  <c r="E14" i="4"/>
  <c r="D14" i="4"/>
  <c r="C14" i="4"/>
  <c r="B14" i="4"/>
  <c r="A14" i="4"/>
  <c r="H13" i="4"/>
  <c r="G13" i="4"/>
  <c r="F13" i="4"/>
  <c r="E13" i="4"/>
  <c r="D13" i="4"/>
  <c r="C13" i="4"/>
  <c r="B13" i="4"/>
  <c r="A13" i="4"/>
  <c r="H12" i="4"/>
  <c r="G12" i="4"/>
  <c r="F12" i="4"/>
  <c r="E12" i="4"/>
  <c r="D12" i="4"/>
  <c r="C12" i="4"/>
  <c r="A12" i="4"/>
  <c r="H11" i="4"/>
  <c r="G11" i="4"/>
  <c r="F11" i="4"/>
  <c r="E11" i="4"/>
  <c r="D11" i="4"/>
  <c r="C11" i="4"/>
  <c r="B11" i="4"/>
  <c r="A11" i="4"/>
  <c r="H10" i="4"/>
  <c r="G10" i="4"/>
  <c r="F10" i="4"/>
  <c r="E10" i="4"/>
  <c r="D10" i="4"/>
  <c r="C10" i="4"/>
  <c r="B10" i="4"/>
  <c r="A10" i="4"/>
  <c r="H9" i="4"/>
  <c r="G9" i="4"/>
  <c r="F9" i="4"/>
  <c r="E9" i="4"/>
  <c r="D9" i="4"/>
  <c r="C9" i="4"/>
  <c r="B9" i="4"/>
  <c r="A9" i="4"/>
  <c r="H8" i="4"/>
  <c r="G8" i="4"/>
  <c r="F8" i="4"/>
  <c r="E8" i="4"/>
  <c r="E15" i="4" s="1"/>
  <c r="D8" i="4"/>
  <c r="D15" i="4" s="1"/>
  <c r="C8" i="4"/>
  <c r="B8" i="4"/>
  <c r="A8" i="4"/>
  <c r="H7" i="4"/>
  <c r="G7" i="4"/>
  <c r="F7" i="4"/>
  <c r="E7" i="4"/>
  <c r="H6" i="4"/>
  <c r="G6" i="4"/>
  <c r="F6" i="4"/>
  <c r="E6" i="4"/>
  <c r="D6" i="4"/>
  <c r="C6" i="4"/>
  <c r="H5" i="4"/>
  <c r="G5" i="4"/>
  <c r="F5" i="4"/>
  <c r="E5" i="4"/>
  <c r="D5" i="4"/>
  <c r="C5" i="4"/>
  <c r="A2" i="4"/>
  <c r="H17" i="15" l="1"/>
  <c r="H21" i="15"/>
  <c r="G17" i="15"/>
  <c r="G33" i="15" s="1"/>
  <c r="F38" i="10"/>
  <c r="G38" i="10"/>
  <c r="D17" i="15"/>
  <c r="D33" i="15" s="1"/>
  <c r="F21" i="11"/>
  <c r="G35" i="5"/>
  <c r="E27" i="11"/>
  <c r="E30" i="11"/>
  <c r="C15" i="4"/>
  <c r="H16" i="5"/>
  <c r="H35" i="5" s="1"/>
  <c r="C17" i="15"/>
  <c r="C33" i="15" s="1"/>
  <c r="F35" i="5"/>
  <c r="E17" i="9"/>
  <c r="E51" i="9" s="1"/>
  <c r="E21" i="11"/>
  <c r="E41" i="11" s="1"/>
  <c r="G21" i="11"/>
  <c r="G41" i="11" s="1"/>
  <c r="D21" i="11"/>
  <c r="D41" i="11" s="1"/>
  <c r="H21" i="11"/>
  <c r="H41" i="11" s="1"/>
  <c r="C41" i="11"/>
  <c r="F41" i="11"/>
  <c r="D38" i="10"/>
  <c r="E38" i="10"/>
  <c r="H38" i="10"/>
  <c r="C38" i="10"/>
  <c r="D51" i="9"/>
  <c r="H51" i="9"/>
  <c r="F17" i="9"/>
  <c r="F51" i="9" s="1"/>
  <c r="G17" i="9"/>
  <c r="G51" i="9" s="1"/>
  <c r="C51" i="9"/>
  <c r="F33" i="15"/>
  <c r="C29" i="6"/>
  <c r="F29" i="6"/>
  <c r="D12" i="6"/>
  <c r="D29" i="6" s="1"/>
  <c r="E12" i="6"/>
  <c r="E29" i="6" s="1"/>
  <c r="G12" i="6"/>
  <c r="G29" i="6" s="1"/>
  <c r="H12" i="6"/>
  <c r="H29" i="6" s="1"/>
  <c r="C35" i="5"/>
  <c r="D35" i="5"/>
  <c r="E35" i="5"/>
  <c r="E31" i="4"/>
  <c r="F15" i="4"/>
  <c r="F31" i="4" s="1"/>
  <c r="G15" i="4"/>
  <c r="G31" i="4" s="1"/>
  <c r="C31" i="4"/>
  <c r="H15" i="4"/>
  <c r="H31" i="4" s="1"/>
  <c r="D31" i="4"/>
  <c r="H33" i="15" l="1"/>
  <c r="H15" i="8"/>
  <c r="G15" i="8"/>
  <c r="F15" i="8"/>
  <c r="E15" i="8"/>
  <c r="D15" i="8"/>
  <c r="C15" i="8"/>
  <c r="B15" i="8"/>
  <c r="A15" i="8"/>
  <c r="H14" i="8"/>
  <c r="G14" i="8"/>
  <c r="F14" i="8"/>
  <c r="E14" i="8"/>
  <c r="D14" i="8"/>
  <c r="C14" i="8"/>
  <c r="B14" i="8"/>
  <c r="A14" i="8"/>
  <c r="H13" i="8"/>
  <c r="G13" i="8"/>
  <c r="F13" i="8"/>
  <c r="E13" i="8"/>
  <c r="D13" i="8"/>
  <c r="C13" i="8"/>
  <c r="B13" i="8"/>
  <c r="A13" i="8"/>
  <c r="H12" i="8"/>
  <c r="G12" i="8"/>
  <c r="F12" i="8"/>
  <c r="E12" i="8"/>
  <c r="D12" i="8"/>
  <c r="C12" i="8"/>
  <c r="B12" i="8"/>
  <c r="A12" i="8"/>
  <c r="H11" i="8"/>
  <c r="G11" i="8"/>
  <c r="F11" i="8"/>
  <c r="E11" i="8"/>
  <c r="D11" i="8"/>
  <c r="C11" i="8"/>
  <c r="B11" i="8"/>
  <c r="A11" i="8"/>
  <c r="H10" i="8"/>
  <c r="G10" i="8"/>
  <c r="F10" i="8"/>
  <c r="E10" i="8"/>
  <c r="D10" i="8"/>
  <c r="C10" i="8"/>
  <c r="B10" i="8"/>
  <c r="A10" i="8"/>
  <c r="H9" i="8"/>
  <c r="G9" i="8"/>
  <c r="F9" i="8"/>
  <c r="E9" i="8"/>
  <c r="D9" i="8"/>
  <c r="C9" i="8"/>
  <c r="B9" i="8"/>
  <c r="A9" i="8"/>
  <c r="H8" i="8"/>
  <c r="H16" i="8" s="1"/>
  <c r="H17" i="8" s="1"/>
  <c r="G8" i="8"/>
  <c r="G16" i="8" s="1"/>
  <c r="G17" i="8" s="1"/>
  <c r="F8" i="8"/>
  <c r="F16" i="8" s="1"/>
  <c r="F17" i="8" s="1"/>
  <c r="E8" i="8"/>
  <c r="E16" i="8" s="1"/>
  <c r="E17" i="8" s="1"/>
  <c r="D8" i="8"/>
  <c r="D16" i="8" s="1"/>
  <c r="D17" i="8" s="1"/>
  <c r="C8" i="8"/>
  <c r="C16" i="8" s="1"/>
  <c r="C17" i="8" s="1"/>
  <c r="B8" i="8"/>
  <c r="A8" i="8"/>
  <c r="H5" i="8"/>
  <c r="G5" i="8"/>
  <c r="F5" i="8"/>
  <c r="E5" i="8"/>
  <c r="D5" i="8"/>
  <c r="C5" i="8"/>
  <c r="A2" i="8"/>
  <c r="H25" i="7"/>
  <c r="G25" i="7"/>
  <c r="F25" i="7"/>
  <c r="E25" i="7"/>
  <c r="D25" i="7"/>
  <c r="C25" i="7"/>
  <c r="B25" i="7"/>
  <c r="A25" i="7"/>
  <c r="H24" i="7"/>
  <c r="H26" i="7" s="1"/>
  <c r="G24" i="7"/>
  <c r="G26" i="7" s="1"/>
  <c r="F24" i="7"/>
  <c r="F26" i="7" s="1"/>
  <c r="E24" i="7"/>
  <c r="E26" i="7" s="1"/>
  <c r="D24" i="7"/>
  <c r="D26" i="7" s="1"/>
  <c r="C24" i="7"/>
  <c r="C26" i="7" s="1"/>
  <c r="B24" i="7"/>
  <c r="A24" i="7"/>
  <c r="G23" i="7"/>
  <c r="E23" i="7"/>
  <c r="H22" i="7"/>
  <c r="G22" i="7"/>
  <c r="F22" i="7"/>
  <c r="E22" i="7"/>
  <c r="D22" i="7"/>
  <c r="C22" i="7"/>
  <c r="B22" i="7"/>
  <c r="A22" i="7"/>
  <c r="H21" i="7"/>
  <c r="G21" i="7"/>
  <c r="F21" i="7"/>
  <c r="E21" i="7"/>
  <c r="D21" i="7"/>
  <c r="C21" i="7"/>
  <c r="B21" i="7"/>
  <c r="A21" i="7"/>
  <c r="H20" i="7"/>
  <c r="G20" i="7"/>
  <c r="F20" i="7"/>
  <c r="E20" i="7"/>
  <c r="D20" i="7"/>
  <c r="C20" i="7"/>
  <c r="B20" i="7"/>
  <c r="A20" i="7"/>
  <c r="H19" i="7"/>
  <c r="G19" i="7"/>
  <c r="F19" i="7"/>
  <c r="E19" i="7"/>
  <c r="D19" i="7"/>
  <c r="C19" i="7"/>
  <c r="B19" i="7"/>
  <c r="A19" i="7"/>
  <c r="H18" i="7"/>
  <c r="G18" i="7"/>
  <c r="F18" i="7"/>
  <c r="E18" i="7"/>
  <c r="D18" i="7"/>
  <c r="C18" i="7"/>
  <c r="B18" i="7"/>
  <c r="A18" i="7"/>
  <c r="H17" i="7"/>
  <c r="G17" i="7"/>
  <c r="F17" i="7"/>
  <c r="E17" i="7"/>
  <c r="D17" i="7"/>
  <c r="C17" i="7"/>
  <c r="B17" i="7"/>
  <c r="A17" i="7"/>
  <c r="H16" i="7"/>
  <c r="G16" i="7"/>
  <c r="F16" i="7"/>
  <c r="E16" i="7"/>
  <c r="D16" i="7"/>
  <c r="C16" i="7"/>
  <c r="B16" i="7"/>
  <c r="A16" i="7"/>
  <c r="H15" i="7"/>
  <c r="H23" i="7" s="1"/>
  <c r="G15" i="7"/>
  <c r="F15" i="7"/>
  <c r="F23" i="7" s="1"/>
  <c r="E15" i="7"/>
  <c r="D15" i="7"/>
  <c r="D23" i="7" s="1"/>
  <c r="C15" i="7"/>
  <c r="C23" i="7" s="1"/>
  <c r="B15" i="7"/>
  <c r="A15" i="7"/>
  <c r="C14" i="7"/>
  <c r="H13" i="7"/>
  <c r="G13" i="7"/>
  <c r="F13" i="7"/>
  <c r="E13" i="7"/>
  <c r="D13" i="7"/>
  <c r="C13" i="7"/>
  <c r="B13" i="7"/>
  <c r="A13" i="7"/>
  <c r="H12" i="7"/>
  <c r="H14" i="7" s="1"/>
  <c r="G12" i="7"/>
  <c r="G14" i="7" s="1"/>
  <c r="F12" i="7"/>
  <c r="F14" i="7" s="1"/>
  <c r="E12" i="7"/>
  <c r="E14" i="7" s="1"/>
  <c r="D12" i="7"/>
  <c r="D14" i="7" s="1"/>
  <c r="C12" i="7"/>
  <c r="B12" i="7"/>
  <c r="A12" i="7"/>
  <c r="C11" i="7"/>
  <c r="H10" i="7"/>
  <c r="G10" i="7"/>
  <c r="F10" i="7"/>
  <c r="E10" i="7"/>
  <c r="D10" i="7"/>
  <c r="C10" i="7"/>
  <c r="B10" i="7"/>
  <c r="A10" i="7"/>
  <c r="H9" i="7"/>
  <c r="G9" i="7"/>
  <c r="F9" i="7"/>
  <c r="E9" i="7"/>
  <c r="D9" i="7"/>
  <c r="C9" i="7"/>
  <c r="B9" i="7"/>
  <c r="A9" i="7"/>
  <c r="H8" i="7"/>
  <c r="H11" i="7" s="1"/>
  <c r="G8" i="7"/>
  <c r="G11" i="7" s="1"/>
  <c r="F8" i="7"/>
  <c r="E8" i="7"/>
  <c r="D8" i="7"/>
  <c r="C8" i="7"/>
  <c r="B8" i="7"/>
  <c r="A8" i="7"/>
  <c r="H5" i="7"/>
  <c r="G5" i="7"/>
  <c r="F5" i="7"/>
  <c r="E5" i="7"/>
  <c r="D5" i="7"/>
  <c r="C5" i="7"/>
  <c r="A2" i="7"/>
  <c r="C27" i="7" l="1"/>
  <c r="G27" i="7"/>
  <c r="H27" i="7"/>
  <c r="D11" i="7"/>
  <c r="D27" i="7" s="1"/>
  <c r="E11" i="7"/>
  <c r="E27" i="7" s="1"/>
  <c r="F11" i="7"/>
  <c r="F27" i="7" s="1"/>
</calcChain>
</file>

<file path=xl/sharedStrings.xml><?xml version="1.0" encoding="utf-8"?>
<sst xmlns="http://schemas.openxmlformats.org/spreadsheetml/2006/main" count="1357" uniqueCount="733">
  <si>
    <t>CITY OF GAINESVILLE</t>
  </si>
  <si>
    <t>GENERAL FUND SUMMARY</t>
  </si>
  <si>
    <t xml:space="preserve"> </t>
  </si>
  <si>
    <t>BUDGET</t>
  </si>
  <si>
    <t>BEGINNING BALANCE OCTOBER 1</t>
  </si>
  <si>
    <t>REVENUES</t>
  </si>
  <si>
    <t>TOTAL FUNDS AVAILABLE</t>
  </si>
  <si>
    <t>EXPENDITURES</t>
  </si>
  <si>
    <t xml:space="preserve">  GEN GOVN'T ADMIN</t>
  </si>
  <si>
    <t xml:space="preserve">  INFORMATION TECHNOLOGY</t>
  </si>
  <si>
    <t xml:space="preserve">  HUMAN RESOURCES</t>
  </si>
  <si>
    <t xml:space="preserve">  BUILDING OPERATIONS</t>
  </si>
  <si>
    <t xml:space="preserve">  PUBLIC ASSISTANCE</t>
  </si>
  <si>
    <t xml:space="preserve">  MUNICIPAL COURT</t>
  </si>
  <si>
    <t xml:space="preserve">  CIVIC CENTER</t>
  </si>
  <si>
    <t xml:space="preserve">  PLANNING/ZONING</t>
  </si>
  <si>
    <t xml:space="preserve">  FINANCE</t>
  </si>
  <si>
    <t xml:space="preserve">  POLICE</t>
  </si>
  <si>
    <t xml:space="preserve">  EMERGENCY MGT.</t>
  </si>
  <si>
    <t xml:space="preserve">  FIRE</t>
  </si>
  <si>
    <t xml:space="preserve">  PUBLIC SERVICES ADM</t>
  </si>
  <si>
    <t xml:space="preserve">  STREETS</t>
  </si>
  <si>
    <t xml:space="preserve">  GARAGE</t>
  </si>
  <si>
    <t xml:space="preserve">  PARKS</t>
  </si>
  <si>
    <t xml:space="preserve">  FRANK BUCK ZOO</t>
  </si>
  <si>
    <t xml:space="preserve">  CEMETERY</t>
  </si>
  <si>
    <t xml:space="preserve">  NON-DEPT'L**</t>
  </si>
  <si>
    <t>TOTAL EXPENDITURES</t>
  </si>
  <si>
    <t>ENDING BALANCE SEPTEMBER 30</t>
  </si>
  <si>
    <t>INCREASE(DECREASE)</t>
  </si>
  <si>
    <t xml:space="preserve">     IN FUND BALANCE</t>
  </si>
  <si>
    <t>GENERAL FUND REVENUES</t>
  </si>
  <si>
    <t>ACCOUNT</t>
  </si>
  <si>
    <t>DESCRIPTION</t>
  </si>
  <si>
    <t>NUMBER</t>
  </si>
  <si>
    <t xml:space="preserve"> SUBTOTAL TAXES</t>
  </si>
  <si>
    <t xml:space="preserve"> SUBTOTAL OTHER TAXES AND FEES</t>
  </si>
  <si>
    <t xml:space="preserve"> ANNUAL PERMITS</t>
  </si>
  <si>
    <t xml:space="preserve"> SUBTOTAL  LICENSE FEES PERMITS</t>
  </si>
  <si>
    <t xml:space="preserve"> SUBTOTAL FINES</t>
  </si>
  <si>
    <t xml:space="preserve"> SUBTOTAL CHARGES FOR FEES AND RENTALS</t>
  </si>
  <si>
    <t xml:space="preserve"> SUBTOTAL CHARGES FOR FEES AND PENALTIES</t>
  </si>
  <si>
    <t xml:space="preserve"> SUBTOTAL CHARGES FOR SERVICE</t>
  </si>
  <si>
    <t xml:space="preserve"> SUBTOTAL GRANT REVENUE/OTHER</t>
  </si>
  <si>
    <t xml:space="preserve"> GENERAL FUND REVENUES</t>
  </si>
  <si>
    <t>2015-16</t>
  </si>
  <si>
    <t>2016-17</t>
  </si>
  <si>
    <t>ACTUAL</t>
  </si>
  <si>
    <t>ORIGINAL</t>
  </si>
  <si>
    <t xml:space="preserve"> REVISED </t>
  </si>
  <si>
    <t>PROPOSED</t>
  </si>
  <si>
    <t xml:space="preserve"> BUDGET</t>
  </si>
  <si>
    <t>SIX MONTHS</t>
  </si>
  <si>
    <t xml:space="preserve"> 01-4001-00-00                          </t>
  </si>
  <si>
    <t xml:space="preserve"> CURRENT TAXES RESOLVED         </t>
  </si>
  <si>
    <t xml:space="preserve"> 01-4002-00-00                          </t>
  </si>
  <si>
    <t xml:space="preserve"> DELINQUENT TAXES RESOLVED      </t>
  </si>
  <si>
    <t xml:space="preserve"> 01-4003-00-00                          </t>
  </si>
  <si>
    <t xml:space="preserve"> PENALTY AND INTEREST           </t>
  </si>
  <si>
    <t xml:space="preserve"> 01-4005-00-00                          </t>
  </si>
  <si>
    <t xml:space="preserve"> REFUNDS AND ADJUSTMENTS        </t>
  </si>
  <si>
    <t xml:space="preserve"> 01-4100-00-00                          </t>
  </si>
  <si>
    <t xml:space="preserve"> SALES TAX REBATE-ENTERPRISE ZO </t>
  </si>
  <si>
    <t xml:space="preserve"> 01-4101-00-00                          </t>
  </si>
  <si>
    <t xml:space="preserve"> SALES TAXES                    </t>
  </si>
  <si>
    <t xml:space="preserve"> 01-4102-00-00                          </t>
  </si>
  <si>
    <t xml:space="preserve"> FRANCHISE FEE - ELECTRIC       </t>
  </si>
  <si>
    <t xml:space="preserve"> 01-4103-00-00                          </t>
  </si>
  <si>
    <t xml:space="preserve"> MIXED DRINK TAX                </t>
  </si>
  <si>
    <t xml:space="preserve"> 01-4105-00-00                          </t>
  </si>
  <si>
    <t xml:space="preserve"> WATER TOWER LEASE              </t>
  </si>
  <si>
    <t xml:space="preserve"> 01-4106-00-00                          </t>
  </si>
  <si>
    <t xml:space="preserve"> FRANCHISE FEE - PHONES         </t>
  </si>
  <si>
    <t xml:space="preserve"> 01-4107-00-00                          </t>
  </si>
  <si>
    <t xml:space="preserve"> FRANCHISE FEE - CABLE TV       </t>
  </si>
  <si>
    <t xml:space="preserve"> 01-4108-00-00                          </t>
  </si>
  <si>
    <t xml:space="preserve"> FRANCHISE FEE - GAS            </t>
  </si>
  <si>
    <t xml:space="preserve"> 01-4201-00-00                          </t>
  </si>
  <si>
    <t xml:space="preserve"> BUILDING PERMITS               </t>
  </si>
  <si>
    <t xml:space="preserve"> 01-4202-00-00                          </t>
  </si>
  <si>
    <t xml:space="preserve"> 01-4205-00-00                          </t>
  </si>
  <si>
    <t xml:space="preserve"> ZONING PERMITS                 </t>
  </si>
  <si>
    <t xml:space="preserve"> 01-4206-00-00                          </t>
  </si>
  <si>
    <t xml:space="preserve"> ALCOHOL BEVERAGE SALES PERMITS </t>
  </si>
  <si>
    <t xml:space="preserve"> 01-4212-00-00                          </t>
  </si>
  <si>
    <t xml:space="preserve"> ITINERANT VENDOR PERMIT        </t>
  </si>
  <si>
    <t xml:space="preserve"> 01-4301-00-00                          </t>
  </si>
  <si>
    <t xml:space="preserve"> MUNICIPAL COURT FINES          </t>
  </si>
  <si>
    <t xml:space="preserve"> 01-4302-00-00                          </t>
  </si>
  <si>
    <t xml:space="preserve"> PARKING FINES                  </t>
  </si>
  <si>
    <t xml:space="preserve"> 01-4303-00-00                          </t>
  </si>
  <si>
    <t xml:space="preserve"> DEFENSIVE DRIVING FEE          </t>
  </si>
  <si>
    <t xml:space="preserve"> 01-4304-00-00                          </t>
  </si>
  <si>
    <t xml:space="preserve"> DISMISSAL FEES                 </t>
  </si>
  <si>
    <t xml:space="preserve"> 01-4311-00-00                          </t>
  </si>
  <si>
    <t xml:space="preserve"> FINGERPRINT FEES               </t>
  </si>
  <si>
    <t xml:space="preserve"> 01-4312-00-00                          </t>
  </si>
  <si>
    <t xml:space="preserve"> ACCRUED COURT WARRANTS REVENUE </t>
  </si>
  <si>
    <t xml:space="preserve"> 01-4316-00-00                          </t>
  </si>
  <si>
    <t xml:space="preserve"> SCHL ZONE/CHILD SAFETY FUND    </t>
  </si>
  <si>
    <t xml:space="preserve"> 01-4405-00-00                          </t>
  </si>
  <si>
    <t xml:space="preserve"> CIVIC CENTER RENTAL            </t>
  </si>
  <si>
    <t xml:space="preserve"> 01-4406-00-00                          </t>
  </si>
  <si>
    <t xml:space="preserve"> CEMETERY FEES                  </t>
  </si>
  <si>
    <t xml:space="preserve"> 01-4412-00-00                          </t>
  </si>
  <si>
    <t xml:space="preserve"> SANTA FE DEPOT RENTAL          </t>
  </si>
  <si>
    <t xml:space="preserve"> 01-4501-00-00                          </t>
  </si>
  <si>
    <t xml:space="preserve"> SWIMMING POOL FEES             </t>
  </si>
  <si>
    <t xml:space="preserve"> 01-4504-00-00                          </t>
  </si>
  <si>
    <t xml:space="preserve"> SWIMMING POOL CONCESSION STAND </t>
  </si>
  <si>
    <t xml:space="preserve"> 01-4507-00-00                          </t>
  </si>
  <si>
    <t xml:space="preserve"> LEONARD PARK PAVILLION RENTAL  </t>
  </si>
  <si>
    <t xml:space="preserve"> 01-4508-00-00                          </t>
  </si>
  <si>
    <t xml:space="preserve"> DONATIONS                      </t>
  </si>
  <si>
    <t xml:space="preserve"> 01-4510-00-00                          </t>
  </si>
  <si>
    <t xml:space="preserve"> BASEBALL FIELD FEES            </t>
  </si>
  <si>
    <t xml:space="preserve"> 01-4621-00-00                          </t>
  </si>
  <si>
    <t xml:space="preserve"> PENALTIES                      </t>
  </si>
  <si>
    <t xml:space="preserve"> 01-4622-00-00                          </t>
  </si>
  <si>
    <t xml:space="preserve"> CASH SHORT/OVER                </t>
  </si>
  <si>
    <t xml:space="preserve"> 01-4623-00-00                          </t>
  </si>
  <si>
    <t xml:space="preserve"> NSF CHARGES                    </t>
  </si>
  <si>
    <t xml:space="preserve"> 01-4628-00-00                          </t>
  </si>
  <si>
    <t xml:space="preserve"> CREDIT CARD CONVENIENCE FEE    </t>
  </si>
  <si>
    <t xml:space="preserve"> 01-4698-00-00                          </t>
  </si>
  <si>
    <t xml:space="preserve"> AR CREDIT ADJUSTMENT CLEARING  </t>
  </si>
  <si>
    <t xml:space="preserve"> 01-4701-00-00                          </t>
  </si>
  <si>
    <t xml:space="preserve"> INTEREST REVENUE               </t>
  </si>
  <si>
    <t xml:space="preserve"> 01-4702-00-00                          </t>
  </si>
  <si>
    <t xml:space="preserve"> TAX CERTIFICATES               </t>
  </si>
  <si>
    <t xml:space="preserve"> 01-4703-00-00                          </t>
  </si>
  <si>
    <t xml:space="preserve"> GAIN ON DISPOSITION/FXD ASSETS </t>
  </si>
  <si>
    <t xml:space="preserve"> 01-4709-00-00                          </t>
  </si>
  <si>
    <t xml:space="preserve"> MISCELLANEOUS REVENUE          </t>
  </si>
  <si>
    <t xml:space="preserve"> 01-4710-00-00                          </t>
  </si>
  <si>
    <t xml:space="preserve"> INSURANCE CLAIMS-SETTLEMENTS   </t>
  </si>
  <si>
    <t xml:space="preserve"> 01-4713-00-00                          </t>
  </si>
  <si>
    <t xml:space="preserve"> TRAIN REVENUES                 </t>
  </si>
  <si>
    <t xml:space="preserve"> 01-4714-00-00                          </t>
  </si>
  <si>
    <t xml:space="preserve"> SANTA FE DEPOT SALES REVENUE   </t>
  </si>
  <si>
    <t xml:space="preserve"> 01-4718-00-00                          </t>
  </si>
  <si>
    <t xml:space="preserve"> DONATIONS REVENUES             </t>
  </si>
  <si>
    <t xml:space="preserve"> 01-4725-00-00                          </t>
  </si>
  <si>
    <t xml:space="preserve"> LIEN REVENUES                  </t>
  </si>
  <si>
    <t xml:space="preserve"> 01-4729-00-00                          </t>
  </si>
  <si>
    <t xml:space="preserve"> KIDS FISHFEST REVENUES         </t>
  </si>
  <si>
    <t xml:space="preserve"> 01-4730-00-00                          </t>
  </si>
  <si>
    <t xml:space="preserve"> LAND LEASE-QUALITY INN         </t>
  </si>
  <si>
    <t xml:space="preserve"> 01-4734-00-00                          </t>
  </si>
  <si>
    <t xml:space="preserve"> BARRICADE FEES                 </t>
  </si>
  <si>
    <t xml:space="preserve"> 01-4735-00-00                          </t>
  </si>
  <si>
    <t xml:space="preserve"> ANIMAL SHELTER FEES            </t>
  </si>
  <si>
    <t xml:space="preserve"> 01-4760-00-00                          </t>
  </si>
  <si>
    <t xml:space="preserve"> DEPOT DAYS REVENUES            </t>
  </si>
  <si>
    <t xml:space="preserve"> 01-4761-00-00                          </t>
  </si>
  <si>
    <t xml:space="preserve"> MAIN STREET REVENUES           </t>
  </si>
  <si>
    <t xml:space="preserve"> 01-4767-00-00                          </t>
  </si>
  <si>
    <t xml:space="preserve"> SPRING FLING BOOTH FEES        </t>
  </si>
  <si>
    <t xml:space="preserve"> 01-4770-00-00                          </t>
  </si>
  <si>
    <t xml:space="preserve"> MISC AR REIMBURSEMENT REVENUE  </t>
  </si>
  <si>
    <t xml:space="preserve"> 01-4771-00-00                          </t>
  </si>
  <si>
    <t xml:space="preserve"> ZOO ADMISSIONS REVENUE         </t>
  </si>
  <si>
    <t xml:space="preserve"> 01-4772-00-00                          </t>
  </si>
  <si>
    <t xml:space="preserve"> ZOO ANNUAL PASS                </t>
  </si>
  <si>
    <t xml:space="preserve"> 01-4775-00-00                          </t>
  </si>
  <si>
    <t xml:space="preserve"> ZOO EDUCATIONAL PROG. REVENUES </t>
  </si>
  <si>
    <t xml:space="preserve"> 01-4776-00-00                          </t>
  </si>
  <si>
    <t xml:space="preserve"> ZOO MERCHANDISE SOLD           </t>
  </si>
  <si>
    <t xml:space="preserve"> 01-4778-00-00                          </t>
  </si>
  <si>
    <t xml:space="preserve"> ZOO CONCESSION-PRIVATE PARTY   </t>
  </si>
  <si>
    <t xml:space="preserve"> 01-4788-00-00                          </t>
  </si>
  <si>
    <t xml:space="preserve"> PROCEEDS FROM SALES OF ASSETS  </t>
  </si>
  <si>
    <t xml:space="preserve"> 01-4798-00-00                          </t>
  </si>
  <si>
    <t xml:space="preserve"> MISC. RECYCL. REVENUE          </t>
  </si>
  <si>
    <t xml:space="preserve"> 01-4799-00-00                          </t>
  </si>
  <si>
    <t xml:space="preserve"> OTHER SOURCES                  </t>
  </si>
  <si>
    <t xml:space="preserve"> 01-4810-00-00                          </t>
  </si>
  <si>
    <t xml:space="preserve"> INSURANCE REIMBURSEMENT        </t>
  </si>
  <si>
    <t xml:space="preserve"> 01-4802-00-00                          </t>
  </si>
  <si>
    <t xml:space="preserve"> GRANT REVENUE                  </t>
  </si>
  <si>
    <t xml:space="preserve"> 01-4806-00-00                          </t>
  </si>
  <si>
    <t xml:space="preserve"> GRANT REV-HOMELAND SECURITY    </t>
  </si>
  <si>
    <t xml:space="preserve"> 01-4910-00-00                          </t>
  </si>
  <si>
    <t xml:space="preserve"> TRANSFER FROM MC CASE JUV FUND </t>
  </si>
  <si>
    <t xml:space="preserve"> 01-4918-00-00                          </t>
  </si>
  <si>
    <t xml:space="preserve"> TRANSFER FROM GEDC FUND        </t>
  </si>
  <si>
    <t xml:space="preserve"> 01-4922-00-00                          </t>
  </si>
  <si>
    <t xml:space="preserve"> TRANSFER FROM H/M              </t>
  </si>
  <si>
    <t xml:space="preserve"> 01-4922-00-00-CIVIC                    </t>
  </si>
  <si>
    <t xml:space="preserve"> TRANSFER FROM H/M-CIVIC/DEPOT  </t>
  </si>
  <si>
    <t xml:space="preserve"> 01-4922-00-00-WEB                      </t>
  </si>
  <si>
    <t xml:space="preserve"> TRANSFER FROM H/M-WEBSITE      </t>
  </si>
  <si>
    <t xml:space="preserve"> 01-4940-00-00                          </t>
  </si>
  <si>
    <t xml:space="preserve"> 01-4960-00-00                          </t>
  </si>
  <si>
    <t xml:space="preserve"> TRANSFER FROM W&amp;S UTILITY FUND </t>
  </si>
  <si>
    <t xml:space="preserve"> 01-4960-00-00-STREET                   </t>
  </si>
  <si>
    <t xml:space="preserve"> TRANSFER FROM W&amp;S-STR RENTAL   </t>
  </si>
  <si>
    <t xml:space="preserve"> 01-4967-00-00                          </t>
  </si>
  <si>
    <t xml:space="preserve"> TRANSFER FROM STORMWTR FUND    </t>
  </si>
  <si>
    <t xml:space="preserve"> 01-4968-00-00                          </t>
  </si>
  <si>
    <t xml:space="preserve"> TRANSFER FROM S/W FUND         </t>
  </si>
  <si>
    <t xml:space="preserve"> 01-4968-00-00-STREET                   </t>
  </si>
  <si>
    <t xml:space="preserve"> TRANSFER FROM S/W-STR RENTAL   </t>
  </si>
  <si>
    <t xml:space="preserve"> 01-4981-00-00                          </t>
  </si>
  <si>
    <t xml:space="preserve"> TRANSFER FROM CEM. PERM. FUND  </t>
  </si>
  <si>
    <t>GENERAL FUND ADMINISTRATION</t>
  </si>
  <si>
    <t xml:space="preserve"> HEALTH/LIFE/CAREFLITE</t>
  </si>
  <si>
    <t xml:space="preserve"> SUBTOTAL SALARIES &amp; BENEFITS</t>
  </si>
  <si>
    <t xml:space="preserve"> SUBTOTAL SUPPLIES</t>
  </si>
  <si>
    <t xml:space="preserve"> SUBTOTAL MAINTENANCE</t>
  </si>
  <si>
    <t xml:space="preserve"> SUBTOTAL SERVICES</t>
  </si>
  <si>
    <t xml:space="preserve"> ADMINISTRATION                 </t>
  </si>
  <si>
    <t>GENERAL FUND BUILDING OPERATIONS</t>
  </si>
  <si>
    <t xml:space="preserve"> SUBTOTAL BUILDINGS</t>
  </si>
  <si>
    <t xml:space="preserve"> BUILDING OPERATIONS</t>
  </si>
  <si>
    <t>GENERAL FUND PUBLIC ASSISTANCE</t>
  </si>
  <si>
    <t xml:space="preserve"> SUBTOTAL PUBLIC ASSISTANCE</t>
  </si>
  <si>
    <t xml:space="preserve"> PUBLIC ASSISTANCE</t>
  </si>
  <si>
    <t xml:space="preserve"> SUBTOTAL MINOR EQUIPMENT/PROJECTS</t>
  </si>
  <si>
    <t xml:space="preserve"> HUMAN RESOURCES</t>
  </si>
  <si>
    <t>GENERAL FUND HUMAN RESOURCES</t>
  </si>
  <si>
    <t xml:space="preserve"> SUBTOTAL SALARIES AND BENEFITS</t>
  </si>
  <si>
    <t>SERVICES</t>
  </si>
  <si>
    <t xml:space="preserve"> MAIN STREET</t>
  </si>
  <si>
    <t>GENERAL FUND MUNICIPAL COURT</t>
  </si>
  <si>
    <t xml:space="preserve"> SUBTOTAL EQUIPMENT</t>
  </si>
  <si>
    <t xml:space="preserve"> MUNICIPAL COURT</t>
  </si>
  <si>
    <t>GENERAL FUND CIVIC CENTER</t>
  </si>
  <si>
    <t xml:space="preserve"> SUBTOTAL CAPITAL </t>
  </si>
  <si>
    <t xml:space="preserve"> CIVIC CENTER</t>
  </si>
  <si>
    <t>GENERAL FUND PLANNING AND ZONING</t>
  </si>
  <si>
    <t>SUPPLIES</t>
  </si>
  <si>
    <t xml:space="preserve"> SUBTOTAL CAPITAL</t>
  </si>
  <si>
    <t xml:space="preserve"> PLANNING &amp; ZONING</t>
  </si>
  <si>
    <t>MAINTENANCE</t>
  </si>
  <si>
    <t xml:space="preserve"> INSPECTIONS</t>
  </si>
  <si>
    <t>GENERAL FUND FINANCE</t>
  </si>
  <si>
    <t xml:space="preserve"> SUBTOTAL MACHINERY &amp; EQUIPMENT</t>
  </si>
  <si>
    <t xml:space="preserve"> FINANCE                        </t>
  </si>
  <si>
    <t xml:space="preserve"> POLICE</t>
  </si>
  <si>
    <t>GENERAL FUND POLICE</t>
  </si>
  <si>
    <t>GENERAL FUND  EMERGENCY MANAGEMENT</t>
  </si>
  <si>
    <t xml:space="preserve"> SUBTOTAL PERSONNEL</t>
  </si>
  <si>
    <t xml:space="preserve"> EMERGENCY MANAGEMENT</t>
  </si>
  <si>
    <t>GENERAL FUND FIRE OPERATIONS</t>
  </si>
  <si>
    <t xml:space="preserve"> FIRE OPERATIONS</t>
  </si>
  <si>
    <t xml:space="preserve"> PUBLIC SERVICES ADMIN.</t>
  </si>
  <si>
    <t xml:space="preserve"> STREETS</t>
  </si>
  <si>
    <t xml:space="preserve"> GARAGE</t>
  </si>
  <si>
    <t xml:space="preserve"> SUBTOTAL CAPITAL (OVER $15,000)</t>
  </si>
  <si>
    <t xml:space="preserve"> PARKS &amp; RECREATION</t>
  </si>
  <si>
    <t xml:space="preserve"> SUBTOTAL MINOR EQUIPT/PROJECTS</t>
  </si>
  <si>
    <t xml:space="preserve"> MACHINERY &amp; EQUIPMENT</t>
  </si>
  <si>
    <t xml:space="preserve"> SUBTOTAL EQUIP/PROJECTS</t>
  </si>
  <si>
    <t xml:space="preserve"> ZOO MAINTENANCE/OPERATIONS</t>
  </si>
  <si>
    <t>GENERAL FUND CEMETERY</t>
  </si>
  <si>
    <t xml:space="preserve"> Account</t>
  </si>
  <si>
    <t>Number</t>
  </si>
  <si>
    <t xml:space="preserve"> CEMETERY OPERATIONS      </t>
  </si>
  <si>
    <t>GENERAL FUND NON-DEPARTMENTAL</t>
  </si>
  <si>
    <t xml:space="preserve">  CODE COMPLIANCE</t>
  </si>
  <si>
    <t xml:space="preserve"> SUBTOTAL TRANSFERS</t>
  </si>
  <si>
    <t>2017-18</t>
  </si>
  <si>
    <t xml:space="preserve"> 01-4006-00-00                          </t>
  </si>
  <si>
    <t xml:space="preserve"> PROPERTY TAX REBATES           </t>
  </si>
  <si>
    <t xml:space="preserve"> 01-4503-00-00                          </t>
  </si>
  <si>
    <t xml:space="preserve"> YOUTH TRACK PROGRAM FEES       </t>
  </si>
  <si>
    <t xml:space="preserve"> 01-4804-00-00                          </t>
  </si>
  <si>
    <t xml:space="preserve"> GRANT REVENUE-FEMA             </t>
  </si>
  <si>
    <t xml:space="preserve"> TRAN FROM CONSTRUCT. PROJ FND  </t>
  </si>
  <si>
    <t>SUBTOTAL MINOR OFF MACH EQUIP</t>
  </si>
  <si>
    <t xml:space="preserve"> BUILDINGS</t>
  </si>
  <si>
    <t xml:space="preserve"> SALARIES                       </t>
  </si>
  <si>
    <t xml:space="preserve"> LONGEVITY                      </t>
  </si>
  <si>
    <t xml:space="preserve"> RETIREMENT                     </t>
  </si>
  <si>
    <t xml:space="preserve"> FICA                           </t>
  </si>
  <si>
    <t xml:space="preserve"> HEALTH/LIFE INSURANCE          </t>
  </si>
  <si>
    <t xml:space="preserve"> WORKER COMPENSATION            </t>
  </si>
  <si>
    <t xml:space="preserve"> OTHER PAYROLL EXPENSE          </t>
  </si>
  <si>
    <t xml:space="preserve"> OFFICE SUPPLIES                </t>
  </si>
  <si>
    <t xml:space="preserve"> POSTAGE                        </t>
  </si>
  <si>
    <t xml:space="preserve"> MISCELLANEOUS SUPPLIES         </t>
  </si>
  <si>
    <t xml:space="preserve"> BUILDING MAINTENANCE           </t>
  </si>
  <si>
    <t xml:space="preserve"> OFFICE EQUIPMENT MAINTENANCE   </t>
  </si>
  <si>
    <t xml:space="preserve"> COMMUNICATIONS                 </t>
  </si>
  <si>
    <t xml:space="preserve"> GENERAL INSURANCE              </t>
  </si>
  <si>
    <t xml:space="preserve"> PROFESSIONAL FEES              </t>
  </si>
  <si>
    <t xml:space="preserve"> ADVERTISING                    </t>
  </si>
  <si>
    <t xml:space="preserve"> TRAINING                       </t>
  </si>
  <si>
    <t xml:space="preserve"> CONTRACTUAL SERVICES           </t>
  </si>
  <si>
    <t xml:space="preserve"> AUTO ALLOWANCE                 </t>
  </si>
  <si>
    <t xml:space="preserve"> OFFICE EQUIPMENT RENTAL        </t>
  </si>
  <si>
    <t xml:space="preserve"> MISCELLANEOUS SERVICES         </t>
  </si>
  <si>
    <t>GENERAL FUND CODE COMPLIANCE</t>
  </si>
  <si>
    <t xml:space="preserve"> OVERTIME                       </t>
  </si>
  <si>
    <t xml:space="preserve"> UNEMPLOYMENT BENEFITS          </t>
  </si>
  <si>
    <t xml:space="preserve"> FUELS OILS LUBRICANTS          </t>
  </si>
  <si>
    <t xml:space="preserve"> SMALL TOOLS AND INSTRUMENTS    </t>
  </si>
  <si>
    <t xml:space="preserve"> VEHICLE MAINTENANCE            </t>
  </si>
  <si>
    <t xml:space="preserve"> DUES &amp; SUBSCRIPTIONS           </t>
  </si>
  <si>
    <t xml:space="preserve"> UNIFORM PURCHASE/RENTAL        </t>
  </si>
  <si>
    <t xml:space="preserve"> FURNITURE &amp; FIXTURES           </t>
  </si>
  <si>
    <t xml:space="preserve"> 01-5101-13-10                          </t>
  </si>
  <si>
    <t xml:space="preserve"> 01-5106-13-10                          </t>
  </si>
  <si>
    <t xml:space="preserve"> 01-5107-13-10                          </t>
  </si>
  <si>
    <t xml:space="preserve"> HOLIDAY PAY                    </t>
  </si>
  <si>
    <t xml:space="preserve"> 01-5110-13-10                          </t>
  </si>
  <si>
    <t xml:space="preserve"> 01-5111-13-10                          </t>
  </si>
  <si>
    <t xml:space="preserve"> 01-5112-13-10                          </t>
  </si>
  <si>
    <t xml:space="preserve"> 01-5116-13-10                          </t>
  </si>
  <si>
    <t xml:space="preserve"> 01-5118-13-10                          </t>
  </si>
  <si>
    <t xml:space="preserve"> 01-5119-13-10                          </t>
  </si>
  <si>
    <t xml:space="preserve"> 01-5201-13-10                          </t>
  </si>
  <si>
    <t xml:space="preserve"> 01-5202-13-10                          </t>
  </si>
  <si>
    <t xml:space="preserve"> 01-5204-13-10                          </t>
  </si>
  <si>
    <t xml:space="preserve"> BINDING PRTING &amp; REPRODUCTION  </t>
  </si>
  <si>
    <t xml:space="preserve"> 01-5299-13-10                          </t>
  </si>
  <si>
    <t xml:space="preserve"> 01-5309-13-10                          </t>
  </si>
  <si>
    <t xml:space="preserve"> 01-5401-13-10                          </t>
  </si>
  <si>
    <t xml:space="preserve"> 01-5402-13-10                          </t>
  </si>
  <si>
    <t xml:space="preserve"> 01-5403-13-10                          </t>
  </si>
  <si>
    <t xml:space="preserve"> 01-5404-13-10                          </t>
  </si>
  <si>
    <t xml:space="preserve"> 01-5406-13-10                          </t>
  </si>
  <si>
    <t xml:space="preserve"> 01-5409-13-10                          </t>
  </si>
  <si>
    <t xml:space="preserve"> 01-5418-13-10                          </t>
  </si>
  <si>
    <t xml:space="preserve"> 01-5456-13-10                          </t>
  </si>
  <si>
    <t xml:space="preserve"> 01-5460-13-10                          </t>
  </si>
  <si>
    <t xml:space="preserve"> MAIN FRAME SOFTWARE SUPPORT    </t>
  </si>
  <si>
    <t xml:space="preserve"> 01-5499-13-10                          </t>
  </si>
  <si>
    <t xml:space="preserve"> 01-5508-13-10                          </t>
  </si>
  <si>
    <t xml:space="preserve"> OFFICE MACHINERY &amp; EQUIPMENT   </t>
  </si>
  <si>
    <t xml:space="preserve"> 01-5101-14-22                          </t>
  </si>
  <si>
    <t xml:space="preserve"> 01-5106-14-22                          </t>
  </si>
  <si>
    <t xml:space="preserve"> 01-5107-14-22                          </t>
  </si>
  <si>
    <t xml:space="preserve"> 01-5110-14-22                          </t>
  </si>
  <si>
    <t xml:space="preserve"> 01-5111-14-22                          </t>
  </si>
  <si>
    <t xml:space="preserve"> 01-5112-14-22                          </t>
  </si>
  <si>
    <t xml:space="preserve"> 01-5114-14-22                          </t>
  </si>
  <si>
    <t xml:space="preserve"> 01-5116-14-22                          </t>
  </si>
  <si>
    <t xml:space="preserve"> 01-5118-14-22                          </t>
  </si>
  <si>
    <t xml:space="preserve"> 01-5119-14-22                          </t>
  </si>
  <si>
    <t xml:space="preserve"> 01-5201-14-22                          </t>
  </si>
  <si>
    <t xml:space="preserve"> 01-5202-14-22                          </t>
  </si>
  <si>
    <t xml:space="preserve"> 01-5206-14-22                          </t>
  </si>
  <si>
    <t xml:space="preserve"> 01-5207-14-22                          </t>
  </si>
  <si>
    <t xml:space="preserve"> 01-5213-14-22                          </t>
  </si>
  <si>
    <t xml:space="preserve"> ANIMAL POUND                   </t>
  </si>
  <si>
    <t xml:space="preserve"> 01-5220-14-22                          </t>
  </si>
  <si>
    <t xml:space="preserve"> AMMUNITION                     </t>
  </si>
  <si>
    <t xml:space="preserve"> 01-5285-14-22                          </t>
  </si>
  <si>
    <t xml:space="preserve"> INVESTIGATION FUNDS            </t>
  </si>
  <si>
    <t xml:space="preserve"> 01-5299-14-22                          </t>
  </si>
  <si>
    <t xml:space="preserve"> 01-5302-14-22                          </t>
  </si>
  <si>
    <t xml:space="preserve"> 01-5304-14-22                          </t>
  </si>
  <si>
    <t xml:space="preserve"> MACHINERY &amp; EQUIPMENT MAINT.   </t>
  </si>
  <si>
    <t xml:space="preserve"> 01-5305-14-22                          </t>
  </si>
  <si>
    <t xml:space="preserve"> 01-5319-14-22                          </t>
  </si>
  <si>
    <t xml:space="preserve"> SOFTWARE MAINTENANCE           </t>
  </si>
  <si>
    <t xml:space="preserve"> 01-5401-14-22                          </t>
  </si>
  <si>
    <t xml:space="preserve"> 01-5402-14-22                          </t>
  </si>
  <si>
    <t xml:space="preserve"> 01-5403-14-22                          </t>
  </si>
  <si>
    <t xml:space="preserve"> 01-5404-14-22                          </t>
  </si>
  <si>
    <t xml:space="preserve"> 01-5405-14-22                          </t>
  </si>
  <si>
    <t xml:space="preserve"> 01-5406-14-22                          </t>
  </si>
  <si>
    <t xml:space="preserve"> 01-5408-14-22                          </t>
  </si>
  <si>
    <t xml:space="preserve"> ELECTRIC UTILITY SERVICE       </t>
  </si>
  <si>
    <t xml:space="preserve"> 01-5411-14-22                          </t>
  </si>
  <si>
    <t xml:space="preserve"> MACHINERY AND EQUIPMENT RENTAL </t>
  </si>
  <si>
    <t xml:space="preserve"> 01-5415-14-22                          </t>
  </si>
  <si>
    <t xml:space="preserve"> CRIME/FIRE PREVENTION PROGRAM  </t>
  </si>
  <si>
    <t xml:space="preserve"> 01-5418-14-22                          </t>
  </si>
  <si>
    <t xml:space="preserve"> 01-5419-14-22                          </t>
  </si>
  <si>
    <t xml:space="preserve"> CLOTHING ALLOWANCE             </t>
  </si>
  <si>
    <t xml:space="preserve"> 01-5440-14-22                          </t>
  </si>
  <si>
    <t xml:space="preserve"> NATURAL GAS UTILITY SERVICE    </t>
  </si>
  <si>
    <t xml:space="preserve"> 01-5441-14-22                          </t>
  </si>
  <si>
    <t xml:space="preserve"> SOLID WASTE UTILITY SERVICE    </t>
  </si>
  <si>
    <t xml:space="preserve"> 01-5442-14-22                          </t>
  </si>
  <si>
    <t xml:space="preserve"> WATER/SEWER UTILITY SERVICE    </t>
  </si>
  <si>
    <t xml:space="preserve"> 01-5446-14-22                          </t>
  </si>
  <si>
    <t xml:space="preserve"> STORM WATER UTILITY FEES       </t>
  </si>
  <si>
    <t xml:space="preserve"> 01-5455-14-22                          </t>
  </si>
  <si>
    <t xml:space="preserve"> 01-5499-14-22                          </t>
  </si>
  <si>
    <t xml:space="preserve"> 01-5504-14-22                          </t>
  </si>
  <si>
    <t xml:space="preserve"> MACHINERY &amp; EQUIPMENT          </t>
  </si>
  <si>
    <t xml:space="preserve"> 01-5508-14-22                          </t>
  </si>
  <si>
    <t xml:space="preserve"> 01-5530-14-22                          </t>
  </si>
  <si>
    <t xml:space="preserve"> POLICE OFFICER EQUIPMENT       </t>
  </si>
  <si>
    <t xml:space="preserve"> 01-6504-14-22                          </t>
  </si>
  <si>
    <t xml:space="preserve"> 01-6505-14-22                          </t>
  </si>
  <si>
    <t xml:space="preserve"> MOTOR VEHICLES                 </t>
  </si>
  <si>
    <t xml:space="preserve"> 01-6508-14-22                          </t>
  </si>
  <si>
    <t xml:space="preserve"> 01-5101-15-16                          </t>
  </si>
  <si>
    <t xml:space="preserve"> 01-5111-15-16                          </t>
  </si>
  <si>
    <t xml:space="preserve"> 01-5112-15-16                          </t>
  </si>
  <si>
    <t xml:space="preserve"> 01-5118-15-16                          </t>
  </si>
  <si>
    <t xml:space="preserve"> 01-5201-15-16                          </t>
  </si>
  <si>
    <t xml:space="preserve"> 01-5202-15-16                          </t>
  </si>
  <si>
    <t xml:space="preserve"> 01-5299-15-16                          </t>
  </si>
  <si>
    <t xml:space="preserve"> 01-5304-15-16                          </t>
  </si>
  <si>
    <t xml:space="preserve"> 01-5319-15-16</t>
  </si>
  <si>
    <t xml:space="preserve"> SOFTWARE MAINTENANCE</t>
  </si>
  <si>
    <t xml:space="preserve"> 01-5401-15-16                          </t>
  </si>
  <si>
    <t xml:space="preserve"> 01-5402-15-16                          </t>
  </si>
  <si>
    <t xml:space="preserve"> 01-5403-15-16                          </t>
  </si>
  <si>
    <t xml:space="preserve"> 01-5404-15-16                          </t>
  </si>
  <si>
    <t xml:space="preserve"> 01-5406-15-16                          </t>
  </si>
  <si>
    <t xml:space="preserve"> 01-5408-15-16                          </t>
  </si>
  <si>
    <t xml:space="preserve"> 01-5418-15-16                          </t>
  </si>
  <si>
    <t xml:space="preserve"> 01-5101-15-23                          </t>
  </si>
  <si>
    <t xml:space="preserve"> 01-5106-15-23                          </t>
  </si>
  <si>
    <t xml:space="preserve"> 01-5107-15-23                          </t>
  </si>
  <si>
    <t xml:space="preserve"> 01-5110-15-23                          </t>
  </si>
  <si>
    <t xml:space="preserve"> 01-5111-15-23                          </t>
  </si>
  <si>
    <t xml:space="preserve"> 01-5112-15-23                          </t>
  </si>
  <si>
    <t xml:space="preserve"> 01-5113-15-23                          </t>
  </si>
  <si>
    <t xml:space="preserve"> FRRF                           </t>
  </si>
  <si>
    <t xml:space="preserve"> 01-5116-15-23                          </t>
  </si>
  <si>
    <t xml:space="preserve"> 01-5117-15-23                          </t>
  </si>
  <si>
    <t xml:space="preserve"> HALF TIME PAY - FIRE           </t>
  </si>
  <si>
    <t xml:space="preserve"> 01-5118-15-23                          </t>
  </si>
  <si>
    <t xml:space="preserve"> 01-5119-15-23                          </t>
  </si>
  <si>
    <t xml:space="preserve"> 01-5201-15-23                          </t>
  </si>
  <si>
    <t xml:space="preserve"> 01-5202-15-23                          </t>
  </si>
  <si>
    <t xml:space="preserve"> 01-5206-15-23                          </t>
  </si>
  <si>
    <t xml:space="preserve"> 01-5207-15-23                          </t>
  </si>
  <si>
    <t xml:space="preserve"> 01-5208-15-23                          </t>
  </si>
  <si>
    <t xml:space="preserve"> CLEANING SUPPLIES              </t>
  </si>
  <si>
    <t xml:space="preserve"> 01-5209-15-23                          </t>
  </si>
  <si>
    <t xml:space="preserve"> CHEMICAL &amp; MEDICAL SUPPLIES    </t>
  </si>
  <si>
    <t xml:space="preserve"> 01-5299-15-23                          </t>
  </si>
  <si>
    <t xml:space="preserve"> 01-5302-15-23                          </t>
  </si>
  <si>
    <t xml:space="preserve"> 01-5304-15-23                          </t>
  </si>
  <si>
    <t xml:space="preserve"> 01-5305-15-23                          </t>
  </si>
  <si>
    <t xml:space="preserve"> 01-5309-15-23                          </t>
  </si>
  <si>
    <t xml:space="preserve"> 01-5319-15-23</t>
  </si>
  <si>
    <t xml:space="preserve"> 01-5401-15-23                          </t>
  </si>
  <si>
    <t xml:space="preserve"> 01-5402-15-23                          </t>
  </si>
  <si>
    <t xml:space="preserve"> 01-5403-15-23                          </t>
  </si>
  <si>
    <t xml:space="preserve"> 01-5404-15-23                          </t>
  </si>
  <si>
    <t xml:space="preserve"> 01-5406-15-23                          </t>
  </si>
  <si>
    <t xml:space="preserve"> 01-5408-15-23                          </t>
  </si>
  <si>
    <t xml:space="preserve"> 01-5413-15-23                          </t>
  </si>
  <si>
    <t xml:space="preserve"> TUITION REIMBURSEMENT          </t>
  </si>
  <si>
    <t xml:space="preserve"> 01-5415-15-23                          </t>
  </si>
  <si>
    <t xml:space="preserve"> 01-5418-15-23                          </t>
  </si>
  <si>
    <t xml:space="preserve"> 01-5419-15-23                          </t>
  </si>
  <si>
    <t xml:space="preserve"> 01-5440-15-23                          </t>
  </si>
  <si>
    <t xml:space="preserve"> 01-5441-15-23                          </t>
  </si>
  <si>
    <t xml:space="preserve"> 01-5442-15-23                          </t>
  </si>
  <si>
    <t xml:space="preserve"> 01-5446-15-23                          </t>
  </si>
  <si>
    <t xml:space="preserve"> 01-5455-15-23                          </t>
  </si>
  <si>
    <t xml:space="preserve"> 01-5460-15-23                          </t>
  </si>
  <si>
    <t xml:space="preserve"> 01-5499-15-23                          </t>
  </si>
  <si>
    <t xml:space="preserve"> 01-5503-15-23                          </t>
  </si>
  <si>
    <t xml:space="preserve"> 01-5504-15-23                          </t>
  </si>
  <si>
    <t xml:space="preserve"> 01-6504-15-23                          </t>
  </si>
  <si>
    <t xml:space="preserve"> 01-6505-15-23                          </t>
  </si>
  <si>
    <t>GENERAL FUND PUBLIC SERVICES ADMINISTRATION</t>
  </si>
  <si>
    <t>GENERAL FUND STREET MAINTENTANCE</t>
  </si>
  <si>
    <t xml:space="preserve"> 01-5101-16-31                          </t>
  </si>
  <si>
    <t xml:space="preserve"> 01-5106-16-31                          </t>
  </si>
  <si>
    <t xml:space="preserve"> 01-5107-16-31                          </t>
  </si>
  <si>
    <t xml:space="preserve"> 01-5110-16-31                          </t>
  </si>
  <si>
    <t xml:space="preserve"> 01-5111-16-31                          </t>
  </si>
  <si>
    <t xml:space="preserve"> 01-5112-16-31                          </t>
  </si>
  <si>
    <t xml:space="preserve"> 01-5116-16-31                          </t>
  </si>
  <si>
    <t xml:space="preserve"> 01-5118-16-31                          </t>
  </si>
  <si>
    <t xml:space="preserve"> 01-5119-16-31                          </t>
  </si>
  <si>
    <t xml:space="preserve"> 01-5201-16-31                          </t>
  </si>
  <si>
    <t xml:space="preserve"> 01-5202-16-31                          </t>
  </si>
  <si>
    <t xml:space="preserve"> 01-5206-16-31                          </t>
  </si>
  <si>
    <t xml:space="preserve"> 01-5299-16-31                          </t>
  </si>
  <si>
    <t xml:space="preserve"> 01-5304-16-31                          </t>
  </si>
  <si>
    <t xml:space="preserve"> 01-5305-16-31                          </t>
  </si>
  <si>
    <t xml:space="preserve"> 01-5310-16-31                          </t>
  </si>
  <si>
    <t xml:space="preserve"> STREETS ROAD &amp; BRIDGE MAINT.   </t>
  </si>
  <si>
    <t xml:space="preserve"> 01-5311-16-31                          </t>
  </si>
  <si>
    <t xml:space="preserve"> SIGN &amp; SIGNAL MAINTENANCE      </t>
  </si>
  <si>
    <t xml:space="preserve"> 01-5312-16-31                          </t>
  </si>
  <si>
    <t xml:space="preserve"> STREET LIGHT MAINTENANCE       </t>
  </si>
  <si>
    <t xml:space="preserve"> 01-5319-16-31                          </t>
  </si>
  <si>
    <t xml:space="preserve"> TRAFFIC PAINT MAINTENANCE      </t>
  </si>
  <si>
    <t xml:space="preserve"> 01-5399-16-31                          </t>
  </si>
  <si>
    <t xml:space="preserve"> MISCELLANEOUS MAINTENANCE      </t>
  </si>
  <si>
    <t xml:space="preserve"> 01-5401-16-31                          </t>
  </si>
  <si>
    <t xml:space="preserve"> 01-5403-16-31                          </t>
  </si>
  <si>
    <t xml:space="preserve"> 01-5404-16-31                          </t>
  </si>
  <si>
    <t xml:space="preserve"> 01-5405-16-31                          </t>
  </si>
  <si>
    <t xml:space="preserve"> 01-5406-16-31                          </t>
  </si>
  <si>
    <t xml:space="preserve"> 01-5408-16-31                          </t>
  </si>
  <si>
    <t xml:space="preserve"> 01-5409-16-31                          </t>
  </si>
  <si>
    <t xml:space="preserve"> 01-5411-16-31                          </t>
  </si>
  <si>
    <t xml:space="preserve"> MACHINERY &amp; EQUIPMENT RENTAL   </t>
  </si>
  <si>
    <t xml:space="preserve"> 01-5455-16-31                          </t>
  </si>
  <si>
    <t xml:space="preserve"> 01-5504-16-31                          </t>
  </si>
  <si>
    <t xml:space="preserve"> 01-6510-16-31                          </t>
  </si>
  <si>
    <t xml:space="preserve"> STREETS ROADS BRIDGES          </t>
  </si>
  <si>
    <t>GENERAL FUND CENTRAL GARAGE (FLEET SERVICES)</t>
  </si>
  <si>
    <t>GENERAL FUND PARKS AND RECREATION</t>
  </si>
  <si>
    <t xml:space="preserve"> 01-5101-16-42                          </t>
  </si>
  <si>
    <t xml:space="preserve"> 01-5105-16-42                          </t>
  </si>
  <si>
    <t xml:space="preserve"> SALARIES-POOL                  </t>
  </si>
  <si>
    <t xml:space="preserve"> 01-5106-16-42                          </t>
  </si>
  <si>
    <t xml:space="preserve"> 01-5107-16-42                          </t>
  </si>
  <si>
    <t xml:space="preserve"> 01-5110-16-42                          </t>
  </si>
  <si>
    <t xml:space="preserve"> 01-5111-16-42                          </t>
  </si>
  <si>
    <t xml:space="preserve"> 01-5112-16-42                          </t>
  </si>
  <si>
    <t xml:space="preserve"> 01-5116-16-42                          </t>
  </si>
  <si>
    <t xml:space="preserve"> 01-5118-16-42                          </t>
  </si>
  <si>
    <t xml:space="preserve"> 01-5119-16-42                          </t>
  </si>
  <si>
    <t xml:space="preserve"> 01-5201-16-42                          </t>
  </si>
  <si>
    <t xml:space="preserve"> 01-5202-16-42                          </t>
  </si>
  <si>
    <t xml:space="preserve"> 01-5206-16-42                          </t>
  </si>
  <si>
    <t xml:space="preserve"> 01-5207-16-42                          </t>
  </si>
  <si>
    <t xml:space="preserve"> 01-5208-16-42                          </t>
  </si>
  <si>
    <t xml:space="preserve"> 01-5209-16-42                          </t>
  </si>
  <si>
    <t xml:space="preserve"> CHEMICAL/MEDICAL SUPPLIES      </t>
  </si>
  <si>
    <t xml:space="preserve"> 01-5212-16-42                          </t>
  </si>
  <si>
    <t xml:space="preserve"> BOTANICAL AND AGRICULTURAL     </t>
  </si>
  <si>
    <t xml:space="preserve"> 01-5213-16-42                          </t>
  </si>
  <si>
    <t xml:space="preserve"> POOL CONCESSION SUPPLIES       </t>
  </si>
  <si>
    <t xml:space="preserve"> 01-5256-16-42                          </t>
  </si>
  <si>
    <t xml:space="preserve"> POOL CHEMICALS                 </t>
  </si>
  <si>
    <t xml:space="preserve"> 01-5257-16-42                          </t>
  </si>
  <si>
    <t xml:space="preserve"> POOL SUPPLIES                  </t>
  </si>
  <si>
    <t xml:space="preserve"> 01-5299-16-42                          </t>
  </si>
  <si>
    <t xml:space="preserve"> 01-5302-16-42                          </t>
  </si>
  <si>
    <t xml:space="preserve"> 01-5303-16-42                          </t>
  </si>
  <si>
    <t xml:space="preserve"> GROUNDS MAINTENANCE            </t>
  </si>
  <si>
    <t xml:space="preserve"> 01-5304-16-42                          </t>
  </si>
  <si>
    <t xml:space="preserve"> 01-5305-16-42                          </t>
  </si>
  <si>
    <t xml:space="preserve"> 01-5307-16-42                          </t>
  </si>
  <si>
    <t xml:space="preserve"> PARKS AND REC MAINTENANCE      </t>
  </si>
  <si>
    <t xml:space="preserve"> 01-5308-16-42                          </t>
  </si>
  <si>
    <t xml:space="preserve"> WATER/SEWER MAINS MAINTENANCE  </t>
  </si>
  <si>
    <t xml:space="preserve"> 01-5309-16-42                          </t>
  </si>
  <si>
    <t xml:space="preserve"> 01-5310-16-42                          </t>
  </si>
  <si>
    <t xml:space="preserve"> STREET ROAD &amp; BRIDGE MAINT.    </t>
  </si>
  <si>
    <t xml:space="preserve"> 01-5311-16-42                          </t>
  </si>
  <si>
    <t xml:space="preserve"> 01-5312-16-42                          </t>
  </si>
  <si>
    <t xml:space="preserve"> 01-5320-16-42                          </t>
  </si>
  <si>
    <t xml:space="preserve"> POOL MAINTENANCE               </t>
  </si>
  <si>
    <t xml:space="preserve"> 01-5401-16-42                          </t>
  </si>
  <si>
    <t xml:space="preserve"> 01-5403-16-42                          </t>
  </si>
  <si>
    <t xml:space="preserve"> 01-5404-16-42                          </t>
  </si>
  <si>
    <t xml:space="preserve"> 01-5405-16-42                          </t>
  </si>
  <si>
    <t xml:space="preserve"> 01-5406-16-42                          </t>
  </si>
  <si>
    <t xml:space="preserve"> 01-5408-16-42                          </t>
  </si>
  <si>
    <t xml:space="preserve"> 01-5409-16-42                          </t>
  </si>
  <si>
    <t xml:space="preserve"> 01-5411-16-42                          </t>
  </si>
  <si>
    <t xml:space="preserve"> 01-5418-16-42                          </t>
  </si>
  <si>
    <t xml:space="preserve"> 01-5431-16-42                          </t>
  </si>
  <si>
    <t xml:space="preserve"> POOL ELECTRICITY UTILITY       </t>
  </si>
  <si>
    <t xml:space="preserve"> 01-5432-16-42                          </t>
  </si>
  <si>
    <t xml:space="preserve"> POOL WATER/SEWER UTILITY       </t>
  </si>
  <si>
    <t xml:space="preserve"> 01-5440-16-42                          </t>
  </si>
  <si>
    <t xml:space="preserve"> 01-5441-16-42                          </t>
  </si>
  <si>
    <t xml:space="preserve"> 01-5442-16-42                          </t>
  </si>
  <si>
    <t xml:space="preserve"> 01-5446-16-42                          </t>
  </si>
  <si>
    <t xml:space="preserve"> 01-5455-16-42                          </t>
  </si>
  <si>
    <t xml:space="preserve"> 01-5460-16-42                          </t>
  </si>
  <si>
    <t xml:space="preserve"> 01-5495-16-42                          </t>
  </si>
  <si>
    <t xml:space="preserve"> SPECIAL EVENTS                 </t>
  </si>
  <si>
    <t xml:space="preserve"> 01-5496-16-42                          </t>
  </si>
  <si>
    <t xml:space="preserve"> YOUTH TRACK PROGRAM EXPENSES   </t>
  </si>
  <si>
    <t xml:space="preserve"> 01-5499-16-42                          </t>
  </si>
  <si>
    <t xml:space="preserve"> 01-5507-16-42                          </t>
  </si>
  <si>
    <t xml:space="preserve"> IMPROVEMENTS OTHER THAN BLDGS. </t>
  </si>
  <si>
    <t xml:space="preserve"> SUBTOTAL IMPROVEMENTS OTH BLDS</t>
  </si>
  <si>
    <t xml:space="preserve"> 01-6504-16-42                          </t>
  </si>
  <si>
    <t xml:space="preserve"> 01-6505-16-42                          </t>
  </si>
  <si>
    <t xml:space="preserve"> 01-6507-16-42                          </t>
  </si>
  <si>
    <t xml:space="preserve"> IMPROVEMENTS OTHER THAN BLDNGS </t>
  </si>
  <si>
    <t xml:space="preserve"> 01-6507-16-45                          </t>
  </si>
  <si>
    <t xml:space="preserve"> 01-5201-16-45                          </t>
  </si>
  <si>
    <t xml:space="preserve"> 01-5302-16-45                          </t>
  </si>
  <si>
    <t xml:space="preserve"> 01-5402-16-45                          </t>
  </si>
  <si>
    <t xml:space="preserve"> 01-5101-16-46                          </t>
  </si>
  <si>
    <t xml:space="preserve"> 01-5106-16-46                          </t>
  </si>
  <si>
    <t xml:space="preserve"> 01-5107-16-46                          </t>
  </si>
  <si>
    <t xml:space="preserve"> 01-5110-16-46                          </t>
  </si>
  <si>
    <t xml:space="preserve"> 01-5111-16-46                          </t>
  </si>
  <si>
    <t xml:space="preserve"> 01-5112-16-46                          </t>
  </si>
  <si>
    <t xml:space="preserve"> 01-5116-16-46                          </t>
  </si>
  <si>
    <t xml:space="preserve"> 01-5118-16-46                          </t>
  </si>
  <si>
    <t xml:space="preserve"> 01-5119-16-46                          </t>
  </si>
  <si>
    <t xml:space="preserve"> 01-5201-16-46                          </t>
  </si>
  <si>
    <t xml:space="preserve"> 01-5206-16-46                          </t>
  </si>
  <si>
    <t xml:space="preserve"> 01-5207-16-46                          </t>
  </si>
  <si>
    <t xml:space="preserve"> 01-5299-16-46                          </t>
  </si>
  <si>
    <t xml:space="preserve"> 01-5302-16-46                          </t>
  </si>
  <si>
    <t xml:space="preserve"> 01-5303-16-46                          </t>
  </si>
  <si>
    <t xml:space="preserve"> 01-5304-16-46                          </t>
  </si>
  <si>
    <t xml:space="preserve"> 01-5305-16-46                          </t>
  </si>
  <si>
    <t xml:space="preserve"> 01-5310-16-46                          </t>
  </si>
  <si>
    <t xml:space="preserve"> 01-5401-16-46                          </t>
  </si>
  <si>
    <t xml:space="preserve"> 01-5403-16-46                          </t>
  </si>
  <si>
    <t xml:space="preserve"> 01-5404-16-46                          </t>
  </si>
  <si>
    <t xml:space="preserve"> 01-5406-16-46                          </t>
  </si>
  <si>
    <t xml:space="preserve"> 01-5408-16-46                          </t>
  </si>
  <si>
    <t xml:space="preserve"> 01-5409-16-46                          </t>
  </si>
  <si>
    <t xml:space="preserve"> 01-5441-16-46                          </t>
  </si>
  <si>
    <t xml:space="preserve"> 01-5442-16-46                          </t>
  </si>
  <si>
    <t xml:space="preserve"> 01-5446-16-46                          </t>
  </si>
  <si>
    <t xml:space="preserve"> 01-5455-16-46                          </t>
  </si>
  <si>
    <t xml:space="preserve"> 01-5499-16-46                          </t>
  </si>
  <si>
    <t xml:space="preserve"> 01-6504-16-46                          </t>
  </si>
  <si>
    <t xml:space="preserve"> 01-6510-16-46                          </t>
  </si>
  <si>
    <t xml:space="preserve"> STREETS, ROADS, BRIDGES        </t>
  </si>
  <si>
    <t xml:space="preserve">                </t>
  </si>
  <si>
    <t>GENERAL FUND INFORMATION TECHNOLOGY</t>
  </si>
  <si>
    <t xml:space="preserve"> SUBTOTAL MINOR OFFICE AND EQUIP</t>
  </si>
  <si>
    <t xml:space="preserve"> SUBTOTAL MAJOR MACHINERY &amp; EQUIPMT</t>
  </si>
  <si>
    <t xml:space="preserve"> INFORMATION TECHNOLOGY</t>
  </si>
  <si>
    <t xml:space="preserve">  DOWNTOWN</t>
  </si>
  <si>
    <t>Note: Beginning October FY 2018 Fund Balance ties to FY 17 Audited Financials</t>
  </si>
  <si>
    <t>excluding depreciation, amortization, bad debt expense</t>
  </si>
  <si>
    <t>BUDGET 2018-2019</t>
  </si>
  <si>
    <t>2018-19</t>
  </si>
  <si>
    <t xml:space="preserve"> 01-4104-00-00                          </t>
  </si>
  <si>
    <t xml:space="preserve"> SALES TAX REFUND               </t>
  </si>
  <si>
    <t xml:space="preserve"> 01-4318-00-00                          </t>
  </si>
  <si>
    <t xml:space="preserve"> DEFENDENT JURY FEE             </t>
  </si>
  <si>
    <t xml:space="preserve"> 01-4706-00-00                          </t>
  </si>
  <si>
    <t xml:space="preserve"> MOWING CHARGES                 </t>
  </si>
  <si>
    <t xml:space="preserve"> 01-4777-00-00                          </t>
  </si>
  <si>
    <t xml:space="preserve"> ZOO CONCESSION SALES           </t>
  </si>
  <si>
    <t xml:space="preserve"> 01-4955-00-00</t>
  </si>
  <si>
    <t xml:space="preserve"> TRANSFER FROM ASSIGNED FUND</t>
  </si>
  <si>
    <t xml:space="preserve"> 01-5101-10-10                          </t>
  </si>
  <si>
    <t xml:space="preserve"> 01-5106-10-10                          </t>
  </si>
  <si>
    <t xml:space="preserve"> 01-5110-10-10                          </t>
  </si>
  <si>
    <t xml:space="preserve"> 01-5111-10-10                          </t>
  </si>
  <si>
    <t xml:space="preserve"> 01-5112-10-10                          </t>
  </si>
  <si>
    <t xml:space="preserve"> 01-5116-10-10                          </t>
  </si>
  <si>
    <t xml:space="preserve"> 01-5118-10-10                          </t>
  </si>
  <si>
    <t xml:space="preserve"> 01-5119-10-10                          </t>
  </si>
  <si>
    <t xml:space="preserve"> 01-5201-10-10                          </t>
  </si>
  <si>
    <t xml:space="preserve"> 01-5202-10-10                          </t>
  </si>
  <si>
    <t xml:space="preserve"> 01-5295-10-10                          </t>
  </si>
  <si>
    <t xml:space="preserve"> SPECIAL EVENT SUPPLIES         </t>
  </si>
  <si>
    <t xml:space="preserve"> 01-5298-10-10                          </t>
  </si>
  <si>
    <t xml:space="preserve"> COPIER - RENT/MAINT.           </t>
  </si>
  <si>
    <t xml:space="preserve"> 01-5299-10-10                          </t>
  </si>
  <si>
    <t xml:space="preserve"> 01-5309-10-10                          </t>
  </si>
  <si>
    <t xml:space="preserve"> 01-5401-10-10                          </t>
  </si>
  <si>
    <t xml:space="preserve"> 01-5402-10-10                          </t>
  </si>
  <si>
    <t xml:space="preserve"> 01-5403-10-10                          </t>
  </si>
  <si>
    <t xml:space="preserve"> 01-5404-10-10                          </t>
  </si>
  <si>
    <t xml:space="preserve"> 01-5405-10-10                          </t>
  </si>
  <si>
    <t xml:space="preserve"> 01-5406-10-10                          </t>
  </si>
  <si>
    <t xml:space="preserve"> 01-5412-10-10                          </t>
  </si>
  <si>
    <t xml:space="preserve"> ELECTION EXPENSE               </t>
  </si>
  <si>
    <t xml:space="preserve"> 01-5418-10-10                          </t>
  </si>
  <si>
    <t xml:space="preserve"> 01-5460-10-10                          </t>
  </si>
  <si>
    <t xml:space="preserve"> 01-5475-10-10                          </t>
  </si>
  <si>
    <t xml:space="preserve"> COPY MACHINE USAGE             </t>
  </si>
  <si>
    <t xml:space="preserve"> 01-5499-10-10                          </t>
  </si>
  <si>
    <t xml:space="preserve"> SUBTOTAL MACHINERY AND EQUIPMENT</t>
  </si>
  <si>
    <t xml:space="preserve"> 01-6502-14-22</t>
  </si>
  <si>
    <t xml:space="preserve"> BUILDINGS </t>
  </si>
  <si>
    <t xml:space="preserve"> 01-6504-15-46</t>
  </si>
  <si>
    <t>SUBTOTAL MACHINERY AND EQUIPMENT</t>
  </si>
  <si>
    <t xml:space="preserve"> 01-5405-15-23                          </t>
  </si>
  <si>
    <t xml:space="preserve"> 01-5438-15-23                          </t>
  </si>
  <si>
    <t xml:space="preserve"> MED.SRVS-HEPATITIS INOCULATION </t>
  </si>
  <si>
    <t xml:space="preserve"> 01-6505-16-31</t>
  </si>
  <si>
    <t xml:space="preserve"> MOTOR VEHICLES</t>
  </si>
  <si>
    <t xml:space="preserve"> 01-6502-16-42</t>
  </si>
  <si>
    <t xml:space="preserve"> MOTOR VEHICLES*</t>
  </si>
  <si>
    <t>FRANK BUCK ZOO</t>
  </si>
  <si>
    <t xml:space="preserve"> 01-5101-16-45                          </t>
  </si>
  <si>
    <t xml:space="preserve"> 01-5106-16-45                          </t>
  </si>
  <si>
    <t xml:space="preserve"> 01-5107-16-45                          </t>
  </si>
  <si>
    <t xml:space="preserve"> 01-5110-16-45                          </t>
  </si>
  <si>
    <t xml:space="preserve"> 01-5111-16-45                          </t>
  </si>
  <si>
    <t xml:space="preserve"> 01-5112-16-45                          </t>
  </si>
  <si>
    <t xml:space="preserve"> 01-5114-16-45                          </t>
  </si>
  <si>
    <t xml:space="preserve"> 01-5116-16-45                          </t>
  </si>
  <si>
    <t xml:space="preserve"> 01-5118-16-45                          </t>
  </si>
  <si>
    <t xml:space="preserve"> 01-5119-16-45                          </t>
  </si>
  <si>
    <t xml:space="preserve"> 01-5202-16-45                          </t>
  </si>
  <si>
    <t xml:space="preserve"> 01-5205-16-45                          </t>
  </si>
  <si>
    <t xml:space="preserve"> EDUCATIONAL &amp; RECREA. SUPPLIES </t>
  </si>
  <si>
    <t xml:space="preserve"> 01-5206-16-45                          </t>
  </si>
  <si>
    <t xml:space="preserve"> 01-5207-16-45                          </t>
  </si>
  <si>
    <t xml:space="preserve"> 01-5208-16-45                          </t>
  </si>
  <si>
    <t xml:space="preserve"> 01-5209-16-45                          </t>
  </si>
  <si>
    <t xml:space="preserve"> 01-5212-16-45                          </t>
  </si>
  <si>
    <t xml:space="preserve"> 01-5218-16-45                          </t>
  </si>
  <si>
    <t xml:space="preserve"> ANIMAL FOOD                    </t>
  </si>
  <si>
    <t xml:space="preserve"> 01-5221-16-45                          </t>
  </si>
  <si>
    <t xml:space="preserve"> SAFETY SUPPLIES                </t>
  </si>
  <si>
    <t xml:space="preserve"> 01-5222-16-45                          </t>
  </si>
  <si>
    <t xml:space="preserve"> ANIMAL ENRICHMENT              </t>
  </si>
  <si>
    <t xml:space="preserve"> 01-5251-16-45                          </t>
  </si>
  <si>
    <t xml:space="preserve"> CONCESSION FOOD                </t>
  </si>
  <si>
    <t xml:space="preserve"> 01-5252-16-45                          </t>
  </si>
  <si>
    <t xml:space="preserve"> GIFT SHOP SUPPLIES             </t>
  </si>
  <si>
    <t xml:space="preserve"> 01-5253-16-45                          </t>
  </si>
  <si>
    <t xml:space="preserve"> GIFT SHOP MERCHANDISE          </t>
  </si>
  <si>
    <t xml:space="preserve"> 01-5299-16-45                          </t>
  </si>
  <si>
    <t xml:space="preserve"> 01-5301-16-45                          </t>
  </si>
  <si>
    <t xml:space="preserve"> EXHIBIT MAINTENANCE            </t>
  </si>
  <si>
    <t xml:space="preserve"> 01-5303-16-45                          </t>
  </si>
  <si>
    <t xml:space="preserve"> 01-5304-16-45                          </t>
  </si>
  <si>
    <t xml:space="preserve"> 01-5305-16-45                          </t>
  </si>
  <si>
    <t xml:space="preserve"> 01-5309-16-45                          </t>
  </si>
  <si>
    <t xml:space="preserve"> 01-5319-16-45</t>
  </si>
  <si>
    <t xml:space="preserve"> 01-5399-16-45                          </t>
  </si>
  <si>
    <t xml:space="preserve"> 01-5401-16-45                          </t>
  </si>
  <si>
    <t xml:space="preserve"> 01-5403-16-45                          </t>
  </si>
  <si>
    <t xml:space="preserve"> 01-5404-16-45                          </t>
  </si>
  <si>
    <t xml:space="preserve"> 01-5405-16-45                          </t>
  </si>
  <si>
    <t xml:space="preserve"> 01-5406-16-45                          </t>
  </si>
  <si>
    <t xml:space="preserve"> 01-5408-16-45                          </t>
  </si>
  <si>
    <t xml:space="preserve"> 01-5409-16-45                          </t>
  </si>
  <si>
    <t xml:space="preserve"> 01-5418-16-45                          </t>
  </si>
  <si>
    <t xml:space="preserve"> 01-5441-16-45                          </t>
  </si>
  <si>
    <t xml:space="preserve"> 01-5442-16-45                          </t>
  </si>
  <si>
    <t xml:space="preserve"> 01-5446-16-45                          </t>
  </si>
  <si>
    <t xml:space="preserve"> 01-5455-16-45                          </t>
  </si>
  <si>
    <t xml:space="preserve"> 01-5495-16-45                          </t>
  </si>
  <si>
    <t xml:space="preserve"> 01-5499-16-45                          </t>
  </si>
  <si>
    <t xml:space="preserve"> 01-5504-16-45                          </t>
  </si>
  <si>
    <t xml:space="preserve"> 01-5508-16-45                          </t>
  </si>
  <si>
    <t xml:space="preserve"> 01-6504-16-45                          </t>
  </si>
  <si>
    <t xml:space="preserve"> 01-6507-16-46</t>
  </si>
  <si>
    <t xml:space="preserve"> IMPROVEMENTS OTHER THAN BUILDINGS</t>
  </si>
  <si>
    <t xml:space="preserve"> CAPITAL MACHINERY &amp; EQUIPMENT</t>
  </si>
  <si>
    <t xml:space="preserve"> SUBTOTAL NONDEPARTMENTAL</t>
  </si>
  <si>
    <t xml:space="preserve"> TOTAL NONDEPARTMENTAL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</si>
</sst>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mm/dd/yy"/>
    <numFmt numFmtId="166" formatCode="&quot;$&quot;#,##0"/>
    <numFmt numFmtId="167" formatCode="0.00_);[Red]\(0.00\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theme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0" fontId="2" fillId="0" borderId="0" xfId="0" applyFont="1"/>
    <xf numFmtId="14" fontId="2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37" fontId="2" fillId="2" borderId="0" xfId="0" applyNumberFormat="1" applyFont="1" applyFill="1"/>
    <xf numFmtId="37" fontId="2" fillId="2" borderId="2" xfId="0" applyNumberFormat="1" applyFont="1" applyFill="1" applyBorder="1"/>
    <xf numFmtId="0" fontId="1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4" fillId="0" borderId="0" xfId="0" applyNumberFormat="1" applyFont="1" applyFill="1"/>
    <xf numFmtId="37" fontId="4" fillId="0" borderId="3" xfId="0" applyNumberFormat="1" applyFont="1" applyFill="1" applyBorder="1"/>
    <xf numFmtId="37" fontId="4" fillId="0" borderId="4" xfId="0" applyNumberFormat="1" applyFont="1" applyFill="1" applyBorder="1"/>
    <xf numFmtId="37" fontId="4" fillId="0" borderId="4" xfId="0" applyNumberFormat="1" applyFont="1" applyFill="1" applyBorder="1" applyAlignment="1">
      <alignment horizontal="left"/>
    </xf>
    <xf numFmtId="37" fontId="4" fillId="2" borderId="0" xfId="0" applyNumberFormat="1" applyFont="1" applyFill="1"/>
    <xf numFmtId="37" fontId="4" fillId="0" borderId="0" xfId="0" applyNumberFormat="1" applyFont="1" applyFill="1" applyBorder="1"/>
    <xf numFmtId="37" fontId="1" fillId="0" borderId="0" xfId="0" applyNumberFormat="1" applyFont="1" applyFill="1" applyAlignment="1">
      <alignment horizontal="centerContinuous"/>
    </xf>
    <xf numFmtId="37" fontId="4" fillId="0" borderId="2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0" fillId="0" borderId="4" xfId="0" applyBorder="1"/>
    <xf numFmtId="164" fontId="0" fillId="0" borderId="0" xfId="0" applyNumberFormat="1"/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 applyProtection="1">
      <alignment horizontal="centerContinuous"/>
      <protection locked="0"/>
    </xf>
    <xf numFmtId="0" fontId="4" fillId="0" borderId="0" xfId="0" applyFont="1" applyFill="1" applyAlignment="1">
      <alignment horizontal="centerContinuous"/>
    </xf>
    <xf numFmtId="165" fontId="4" fillId="0" borderId="0" xfId="0" applyNumberFormat="1" applyFont="1" applyFill="1" applyAlignment="1" applyProtection="1">
      <alignment horizontal="centerContinuous"/>
      <protection locked="0"/>
    </xf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Protection="1">
      <protection locked="0"/>
    </xf>
    <xf numFmtId="3" fontId="3" fillId="0" borderId="0" xfId="0" applyNumberFormat="1" applyFont="1" applyFill="1" applyAlignment="1">
      <alignment horizontal="center"/>
    </xf>
    <xf numFmtId="0" fontId="4" fillId="0" borderId="4" xfId="0" applyFont="1" applyFill="1" applyBorder="1"/>
    <xf numFmtId="37" fontId="4" fillId="0" borderId="6" xfId="0" applyNumberFormat="1" applyFont="1" applyFill="1" applyBorder="1"/>
    <xf numFmtId="0" fontId="4" fillId="0" borderId="2" xfId="0" applyFont="1" applyFill="1" applyBorder="1"/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 applyProtection="1">
      <alignment horizontal="centerContinuous"/>
      <protection locked="0"/>
    </xf>
    <xf numFmtId="165" fontId="4" fillId="0" borderId="0" xfId="0" applyNumberFormat="1" applyFont="1" applyAlignment="1" applyProtection="1">
      <alignment horizontal="centerContinuous"/>
      <protection locked="0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37" fontId="4" fillId="0" borderId="7" xfId="0" applyNumberFormat="1" applyFont="1" applyBorder="1"/>
    <xf numFmtId="37" fontId="4" fillId="0" borderId="0" xfId="0" applyNumberFormat="1" applyFont="1" applyBorder="1"/>
    <xf numFmtId="37" fontId="4" fillId="0" borderId="3" xfId="0" applyNumberFormat="1" applyFont="1" applyBorder="1"/>
    <xf numFmtId="0" fontId="4" fillId="0" borderId="4" xfId="0" applyFont="1" applyBorder="1"/>
    <xf numFmtId="0" fontId="4" fillId="0" borderId="2" xfId="0" applyFont="1" applyBorder="1"/>
    <xf numFmtId="37" fontId="4" fillId="0" borderId="2" xfId="0" applyNumberFormat="1" applyFont="1" applyBorder="1"/>
    <xf numFmtId="37" fontId="4" fillId="0" borderId="4" xfId="0" applyNumberFormat="1" applyFont="1" applyFill="1" applyBorder="1" applyProtection="1">
      <protection locked="0"/>
    </xf>
    <xf numFmtId="3" fontId="4" fillId="0" borderId="4" xfId="0" applyNumberFormat="1" applyFont="1" applyFill="1" applyBorder="1"/>
    <xf numFmtId="0" fontId="4" fillId="0" borderId="0" xfId="0" applyFont="1" applyFill="1" applyBorder="1"/>
    <xf numFmtId="3" fontId="3" fillId="0" borderId="1" xfId="0" applyNumberFormat="1" applyFont="1" applyFill="1" applyBorder="1" applyAlignment="1">
      <alignment horizontal="center"/>
    </xf>
    <xf numFmtId="37" fontId="4" fillId="0" borderId="2" xfId="0" applyNumberFormat="1" applyFont="1" applyFill="1" applyBorder="1" applyAlignment="1">
      <alignment horizontal="left"/>
    </xf>
    <xf numFmtId="166" fontId="4" fillId="0" borderId="4" xfId="0" applyNumberFormat="1" applyFont="1" applyFill="1" applyBorder="1"/>
    <xf numFmtId="37" fontId="4" fillId="0" borderId="5" xfId="0" applyNumberFormat="1" applyFont="1" applyFill="1" applyBorder="1"/>
    <xf numFmtId="166" fontId="4" fillId="0" borderId="2" xfId="0" applyNumberFormat="1" applyFont="1" applyFill="1" applyBorder="1"/>
    <xf numFmtId="3" fontId="0" fillId="0" borderId="0" xfId="0" applyNumberFormat="1"/>
    <xf numFmtId="3" fontId="0" fillId="0" borderId="0" xfId="0" applyNumberFormat="1" applyProtection="1">
      <protection locked="0"/>
    </xf>
    <xf numFmtId="37" fontId="4" fillId="0" borderId="0" xfId="0" applyNumberFormat="1" applyFont="1" applyFill="1" applyProtection="1">
      <protection locked="0"/>
    </xf>
    <xf numFmtId="0" fontId="3" fillId="0" borderId="8" xfId="0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7" fontId="4" fillId="0" borderId="0" xfId="0" applyNumberFormat="1" applyFont="1" applyFill="1" applyAlignment="1">
      <alignment horizontal="centerContinuous"/>
    </xf>
    <xf numFmtId="37" fontId="4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2" fontId="2" fillId="0" borderId="0" xfId="1" applyNumberFormat="1" applyFont="1"/>
    <xf numFmtId="167" fontId="0" fillId="0" borderId="0" xfId="0" applyNumberFormat="1"/>
    <xf numFmtId="0" fontId="1" fillId="0" borderId="0" xfId="0" applyFont="1" applyFill="1" applyBorder="1" applyAlignment="1">
      <alignment horizontal="centerContinuous"/>
    </xf>
    <xf numFmtId="14" fontId="4" fillId="0" borderId="0" xfId="0" applyNumberFormat="1" applyFont="1" applyFill="1" applyBorder="1" applyAlignment="1">
      <alignment horizontal="centerContinuous"/>
    </xf>
    <xf numFmtId="3" fontId="4" fillId="0" borderId="0" xfId="0" applyNumberFormat="1" applyFont="1" applyFill="1" applyBorder="1" applyAlignment="1">
      <alignment horizontal="centerContinuous"/>
    </xf>
    <xf numFmtId="3" fontId="4" fillId="0" borderId="0" xfId="0" applyNumberFormat="1" applyFont="1" applyFill="1" applyBorder="1" applyAlignment="1" applyProtection="1">
      <alignment horizontal="centerContinuous"/>
      <protection locked="0"/>
    </xf>
    <xf numFmtId="0" fontId="4" fillId="0" borderId="0" xfId="0" applyFont="1" applyFill="1" applyBorder="1" applyAlignment="1">
      <alignment horizontal="centerContinuous"/>
    </xf>
    <xf numFmtId="165" fontId="4" fillId="0" borderId="0" xfId="0" applyNumberFormat="1" applyFont="1" applyFill="1" applyBorder="1" applyAlignment="1" applyProtection="1">
      <alignment horizontal="centerContinuous"/>
      <protection locked="0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Alignment="1">
      <alignment horizontal="center"/>
    </xf>
    <xf numFmtId="37" fontId="4" fillId="0" borderId="0" xfId="0" applyNumberFormat="1" applyFont="1" applyFill="1" applyBorder="1" applyAlignment="1"/>
    <xf numFmtId="0" fontId="4" fillId="0" borderId="0" xfId="0" applyFont="1" applyFill="1" applyBorder="1" applyProtection="1">
      <protection locked="0"/>
    </xf>
    <xf numFmtId="37" fontId="5" fillId="0" borderId="0" xfId="0" applyNumberFormat="1" applyFont="1" applyFill="1" applyBorder="1" applyAlignment="1">
      <alignment horizontal="left"/>
    </xf>
    <xf numFmtId="3" fontId="4" fillId="0" borderId="2" xfId="0" applyNumberFormat="1" applyFont="1" applyFill="1" applyBorder="1"/>
    <xf numFmtId="37" fontId="4" fillId="0" borderId="0" xfId="0" applyNumberFormat="1" applyFont="1" applyFill="1" applyBorder="1" applyProtection="1">
      <protection locked="0"/>
    </xf>
    <xf numFmtId="0" fontId="0" fillId="0" borderId="5" xfId="0" applyBorder="1"/>
    <xf numFmtId="0" fontId="0" fillId="0" borderId="2" xfId="0" applyBorder="1"/>
    <xf numFmtId="37" fontId="4" fillId="0" borderId="1" xfId="0" applyNumberFormat="1" applyFont="1" applyFill="1" applyBorder="1"/>
    <xf numFmtId="0" fontId="4" fillId="0" borderId="5" xfId="0" applyFont="1" applyFill="1" applyBorder="1"/>
    <xf numFmtId="3" fontId="4" fillId="0" borderId="5" xfId="0" applyNumberFormat="1" applyFont="1" applyFill="1" applyBorder="1"/>
    <xf numFmtId="0" fontId="7" fillId="0" borderId="4" xfId="0" applyFont="1" applyBorder="1"/>
    <xf numFmtId="4" fontId="7" fillId="0" borderId="4" xfId="0" applyNumberFormat="1" applyFont="1" applyBorder="1"/>
    <xf numFmtId="0" fontId="8" fillId="0" borderId="0" xfId="0" applyFont="1" applyBorder="1"/>
    <xf numFmtId="0" fontId="7" fillId="0" borderId="0" xfId="0" applyFont="1" applyBorder="1"/>
    <xf numFmtId="4" fontId="7" fillId="0" borderId="0" xfId="0" applyNumberFormat="1" applyFont="1" applyBorder="1"/>
    <xf numFmtId="3" fontId="4" fillId="2" borderId="5" xfId="0" applyNumberFormat="1" applyFont="1" applyFill="1" applyBorder="1"/>
    <xf numFmtId="0" fontId="0" fillId="2" borderId="0" xfId="0" applyFill="1"/>
    <xf numFmtId="37" fontId="4" fillId="0" borderId="4" xfId="0" applyNumberFormat="1" applyFont="1" applyFill="1" applyBorder="1" applyAlignment="1"/>
    <xf numFmtId="3" fontId="4" fillId="0" borderId="3" xfId="0" applyNumberFormat="1" applyFont="1" applyFill="1" applyBorder="1"/>
    <xf numFmtId="37" fontId="4" fillId="0" borderId="2" xfId="0" applyNumberFormat="1" applyFont="1" applyFill="1" applyBorder="1" applyAlignment="1"/>
    <xf numFmtId="0" fontId="2" fillId="0" borderId="2" xfId="0" applyFont="1" applyFill="1" applyBorder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Continuous"/>
    </xf>
    <xf numFmtId="3" fontId="5" fillId="0" borderId="0" xfId="0" applyNumberFormat="1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37" fontId="4" fillId="0" borderId="0" xfId="0" applyNumberFormat="1" applyFont="1" applyFill="1" applyAlignment="1"/>
    <xf numFmtId="0" fontId="4" fillId="0" borderId="3" xfId="0" applyFont="1" applyFill="1" applyBorder="1"/>
    <xf numFmtId="0" fontId="4" fillId="0" borderId="0" xfId="0" applyFont="1" applyFill="1" applyProtection="1">
      <protection locked="0"/>
    </xf>
    <xf numFmtId="0" fontId="4" fillId="0" borderId="6" xfId="0" applyFont="1" applyFill="1" applyBorder="1"/>
    <xf numFmtId="37" fontId="5" fillId="0" borderId="0" xfId="0" applyNumberFormat="1" applyFont="1" applyFill="1" applyAlignment="1">
      <alignment horizontal="left"/>
    </xf>
    <xf numFmtId="0" fontId="4" fillId="0" borderId="0" xfId="0" applyFont="1" applyFill="1" applyAlignment="1" applyProtection="1">
      <alignment horizontal="centerContinuous"/>
      <protection locked="0"/>
    </xf>
    <xf numFmtId="0" fontId="2" fillId="0" borderId="0" xfId="0" applyFont="1" applyFill="1"/>
    <xf numFmtId="0" fontId="4" fillId="0" borderId="7" xfId="0" applyFont="1" applyFill="1" applyBorder="1"/>
    <xf numFmtId="37" fontId="4" fillId="0" borderId="7" xfId="0" applyNumberFormat="1" applyFont="1" applyFill="1" applyBorder="1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Protection="1">
      <protection locked="0"/>
    </xf>
    <xf numFmtId="0" fontId="4" fillId="0" borderId="1" xfId="0" applyFont="1" applyFill="1" applyBorder="1"/>
    <xf numFmtId="37" fontId="4" fillId="0" borderId="5" xfId="0" applyNumberFormat="1" applyFont="1" applyFill="1" applyBorder="1" applyProtection="1">
      <protection locked="0"/>
    </xf>
    <xf numFmtId="0" fontId="0" fillId="0" borderId="6" xfId="0" applyBorder="1"/>
    <xf numFmtId="37" fontId="4" fillId="0" borderId="0" xfId="0" applyNumberFormat="1" applyFont="1" applyFill="1" applyBorder="1" applyAlignment="1">
      <alignment horizontal="left"/>
    </xf>
    <xf numFmtId="37" fontId="1" fillId="0" borderId="0" xfId="0" applyNumberFormat="1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37" fontId="2" fillId="0" borderId="0" xfId="0" applyNumberFormat="1" applyFont="1" applyAlignment="1" applyProtection="1">
      <alignment horizontal="centerContinuous"/>
      <protection locked="0"/>
    </xf>
    <xf numFmtId="37" fontId="2" fillId="0" borderId="0" xfId="0" applyNumberFormat="1" applyFont="1" applyFill="1"/>
    <xf numFmtId="37" fontId="2" fillId="0" borderId="0" xfId="0" applyNumberFormat="1" applyFont="1" applyFill="1" applyProtection="1">
      <protection locked="0"/>
    </xf>
    <xf numFmtId="37" fontId="4" fillId="0" borderId="0" xfId="0" applyNumberFormat="1" applyFont="1"/>
    <xf numFmtId="37" fontId="4" fillId="0" borderId="6" xfId="0" applyNumberFormat="1" applyFont="1" applyBorder="1"/>
    <xf numFmtId="0" fontId="1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Paramete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Comm%20Services-PandZ\PandZ%20Budg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Comm%20Services-Code%20Compliance\Budget%20Community%20Services-code%20complia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Public%20Services%20Admin\Budget%20Street%20%20Adm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Garage\Garage%20Budg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Non-Dept'l\Non-dept'l%20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IT%20Support\Budget%20Information%20Technology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Human%20Resources\Budget%20Human%20Resourc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Main%20Street\Budget%20Main%20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Gen%20Gov't%20Admin\Budget%20admin%20legal%20bldg%20pub%20as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Budget%20New\Parameter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Muni%20Court\Parameter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Muni%20Court\Budget%20Municipal%20Cou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GF%20Civic%20Center\Budget%20Civic%20C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ameters"/>
    </sheetNames>
    <sheetDataSet>
      <sheetData sheetId="0">
        <row r="2">
          <cell r="A2" t="str">
            <v>BUDGET 2018-2019</v>
          </cell>
          <cell r="F2" t="str">
            <v>2016-17</v>
          </cell>
          <cell r="G2" t="str">
            <v>2016-17</v>
          </cell>
          <cell r="H2" t="str">
            <v>2017-18</v>
          </cell>
          <cell r="I2" t="str">
            <v>2017-18</v>
          </cell>
          <cell r="J2" t="str">
            <v>2017-18</v>
          </cell>
          <cell r="K2" t="str">
            <v>2018-19</v>
          </cell>
        </row>
        <row r="3">
          <cell r="F3" t="str">
            <v>BUDGET</v>
          </cell>
          <cell r="G3" t="str">
            <v>ACTUAL</v>
          </cell>
          <cell r="H3" t="str">
            <v>ORIGINAL</v>
          </cell>
          <cell r="I3" t="str">
            <v>ACTUAL</v>
          </cell>
          <cell r="J3" t="str">
            <v xml:space="preserve"> REVISED </v>
          </cell>
          <cell r="K3" t="str">
            <v>PROPOSED</v>
          </cell>
        </row>
        <row r="4">
          <cell r="H4" t="str">
            <v xml:space="preserve"> BUDGET</v>
          </cell>
          <cell r="I4" t="str">
            <v>SIX MONTHS</v>
          </cell>
          <cell r="J4" t="str">
            <v xml:space="preserve"> BUDGET</v>
          </cell>
          <cell r="K4" t="str">
            <v xml:space="preserve"> BUDGET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1-10"/>
      <sheetName val="01-11-10 Book"/>
    </sheetNames>
    <sheetDataSet>
      <sheetData sheetId="0">
        <row r="10">
          <cell r="A10" t="str">
            <v xml:space="preserve"> 01-5101-11-10                          </v>
          </cell>
          <cell r="B10" t="str">
            <v xml:space="preserve"> SALARIES                       </v>
          </cell>
          <cell r="E10">
            <v>71949</v>
          </cell>
          <cell r="F10">
            <v>83192.740000000005</v>
          </cell>
          <cell r="G10">
            <v>110032</v>
          </cell>
          <cell r="H10">
            <v>50669.279999999999</v>
          </cell>
          <cell r="I10">
            <v>110518</v>
          </cell>
          <cell r="J10">
            <v>119625</v>
          </cell>
        </row>
        <row r="11">
          <cell r="A11" t="str">
            <v xml:space="preserve"> 01-5110-11-10                          </v>
          </cell>
          <cell r="B11" t="str">
            <v xml:space="preserve"> LONGEVITY                      </v>
          </cell>
          <cell r="E11">
            <v>180</v>
          </cell>
          <cell r="F11">
            <v>180</v>
          </cell>
          <cell r="G11">
            <v>240</v>
          </cell>
          <cell r="H11">
            <v>240</v>
          </cell>
          <cell r="I11">
            <v>240</v>
          </cell>
          <cell r="J11">
            <v>360</v>
          </cell>
        </row>
        <row r="12">
          <cell r="A12" t="str">
            <v xml:space="preserve"> 01-5111-11-10                          </v>
          </cell>
          <cell r="B12" t="str">
            <v xml:space="preserve"> RETIREMENT                     </v>
          </cell>
          <cell r="E12">
            <v>7387</v>
          </cell>
          <cell r="F12">
            <v>8574.5300000000007</v>
          </cell>
          <cell r="G12">
            <v>1311</v>
          </cell>
          <cell r="H12">
            <v>5250.85</v>
          </cell>
          <cell r="I12">
            <v>11378</v>
          </cell>
          <cell r="J12">
            <v>14733</v>
          </cell>
        </row>
        <row r="13">
          <cell r="A13" t="str">
            <v xml:space="preserve"> 01-5112-11-10                          </v>
          </cell>
          <cell r="B13" t="str">
            <v xml:space="preserve"> FICA                           </v>
          </cell>
          <cell r="E13">
            <v>5862</v>
          </cell>
          <cell r="F13">
            <v>6620.62</v>
          </cell>
          <cell r="G13">
            <v>8838</v>
          </cell>
          <cell r="H13">
            <v>3957.09</v>
          </cell>
          <cell r="I13">
            <v>8890</v>
          </cell>
          <cell r="J13">
            <v>9658</v>
          </cell>
        </row>
        <row r="14">
          <cell r="A14" t="str">
            <v xml:space="preserve"> 01-5116-11-10                          </v>
          </cell>
          <cell r="B14" t="str">
            <v xml:space="preserve"> HEALTH/LIFE INSURANCE          </v>
          </cell>
          <cell r="E14">
            <v>5503</v>
          </cell>
          <cell r="F14">
            <v>5365.6</v>
          </cell>
          <cell r="G14">
            <v>12713</v>
          </cell>
          <cell r="H14">
            <v>7409.29</v>
          </cell>
          <cell r="I14">
            <v>12684</v>
          </cell>
          <cell r="J14">
            <v>12627</v>
          </cell>
        </row>
        <row r="15">
          <cell r="A15" t="str">
            <v xml:space="preserve"> 01-5118-11-10                          </v>
          </cell>
          <cell r="B15" t="str">
            <v xml:space="preserve"> WORKER COMPENSATION            </v>
          </cell>
          <cell r="E15">
            <v>199</v>
          </cell>
          <cell r="F15">
            <v>21.98</v>
          </cell>
          <cell r="G15">
            <v>208</v>
          </cell>
          <cell r="H15">
            <v>96.55</v>
          </cell>
          <cell r="I15">
            <v>209</v>
          </cell>
          <cell r="J15">
            <v>139</v>
          </cell>
        </row>
        <row r="16">
          <cell r="A16" t="str">
            <v xml:space="preserve"> 01-5119-11-10                          </v>
          </cell>
          <cell r="B16" t="str">
            <v xml:space="preserve"> OTHER PAYROLL EXPENSE          </v>
          </cell>
          <cell r="E16">
            <v>500</v>
          </cell>
          <cell r="F16">
            <v>538.86</v>
          </cell>
          <cell r="G16">
            <v>600</v>
          </cell>
          <cell r="H16">
            <v>395.39</v>
          </cell>
          <cell r="I16">
            <v>600</v>
          </cell>
          <cell r="J16">
            <v>1400</v>
          </cell>
        </row>
        <row r="17">
          <cell r="A17" t="str">
            <v xml:space="preserve"> 01-5120-11-10                          </v>
          </cell>
          <cell r="B17" t="str">
            <v xml:space="preserve"> ACCRUED PAYROLL EXPENSE        </v>
          </cell>
          <cell r="E17" t="str">
            <v xml:space="preserve">               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A19" t="str">
            <v xml:space="preserve"> 01-5201-11-10                          </v>
          </cell>
          <cell r="B19" t="str">
            <v xml:space="preserve"> OFFICE SUPPLIES                </v>
          </cell>
          <cell r="E19">
            <v>2000</v>
          </cell>
          <cell r="F19">
            <v>1992.63</v>
          </cell>
          <cell r="G19">
            <v>2000</v>
          </cell>
          <cell r="H19">
            <v>807.94</v>
          </cell>
          <cell r="I19">
            <v>2000</v>
          </cell>
          <cell r="J19">
            <v>2000</v>
          </cell>
        </row>
        <row r="20">
          <cell r="A20" t="str">
            <v xml:space="preserve"> 01-5202-11-10                          </v>
          </cell>
          <cell r="B20" t="str">
            <v xml:space="preserve"> POSTAGE                        </v>
          </cell>
          <cell r="E20">
            <v>1750</v>
          </cell>
          <cell r="F20">
            <v>872.69</v>
          </cell>
          <cell r="G20">
            <v>1750</v>
          </cell>
          <cell r="H20">
            <v>110.8</v>
          </cell>
          <cell r="I20">
            <v>1000</v>
          </cell>
          <cell r="J20">
            <v>6500</v>
          </cell>
        </row>
        <row r="21">
          <cell r="A21" t="str">
            <v xml:space="preserve"> 01-5299-11-10                          </v>
          </cell>
          <cell r="B21" t="str">
            <v xml:space="preserve"> MISCELLANEOUS SUPPLIES         </v>
          </cell>
          <cell r="E21">
            <v>1500</v>
          </cell>
          <cell r="F21">
            <v>1344.5</v>
          </cell>
          <cell r="G21">
            <v>1500</v>
          </cell>
          <cell r="H21">
            <v>295.14</v>
          </cell>
          <cell r="I21">
            <v>1500</v>
          </cell>
          <cell r="J21">
            <v>2500</v>
          </cell>
        </row>
        <row r="22">
          <cell r="E22">
            <v>5250</v>
          </cell>
          <cell r="F22">
            <v>4209.82</v>
          </cell>
          <cell r="G22">
            <v>5250</v>
          </cell>
          <cell r="H22">
            <v>1213.8800000000001</v>
          </cell>
          <cell r="I22">
            <v>4500</v>
          </cell>
          <cell r="J22">
            <v>11000</v>
          </cell>
        </row>
        <row r="23">
          <cell r="A23" t="str">
            <v xml:space="preserve"> 01-5302-11-10                          </v>
          </cell>
          <cell r="B23" t="str">
            <v xml:space="preserve"> BUILDING MAINTENANCE           </v>
          </cell>
          <cell r="E23">
            <v>300</v>
          </cell>
          <cell r="F23">
            <v>316.85000000000002</v>
          </cell>
          <cell r="G23">
            <v>150</v>
          </cell>
          <cell r="H23">
            <v>130</v>
          </cell>
          <cell r="I23">
            <v>130</v>
          </cell>
          <cell r="J23">
            <v>150</v>
          </cell>
        </row>
        <row r="24">
          <cell r="A24" t="str">
            <v xml:space="preserve"> 01-5309-11-10                          </v>
          </cell>
          <cell r="B24" t="str">
            <v xml:space="preserve"> OFFICE EQUIPMENT MAINTENANCE   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6">
          <cell r="A26" t="str">
            <v xml:space="preserve"> 01-5401-11-10                          </v>
          </cell>
          <cell r="B26" t="str">
            <v xml:space="preserve"> COMMUNICATIONS                 </v>
          </cell>
          <cell r="E26">
            <v>900</v>
          </cell>
          <cell r="F26">
            <v>473.56</v>
          </cell>
          <cell r="G26">
            <v>1360</v>
          </cell>
          <cell r="H26">
            <v>180.05</v>
          </cell>
          <cell r="I26">
            <v>300</v>
          </cell>
          <cell r="J26">
            <v>300</v>
          </cell>
        </row>
        <row r="27">
          <cell r="A27" t="str">
            <v xml:space="preserve"> 01-5403-11-10                          </v>
          </cell>
          <cell r="B27" t="str">
            <v xml:space="preserve"> GENERAL INSURANCE              </v>
          </cell>
          <cell r="E27">
            <v>59</v>
          </cell>
          <cell r="F27">
            <v>52.08</v>
          </cell>
          <cell r="G27">
            <v>61</v>
          </cell>
          <cell r="H27">
            <v>30.46</v>
          </cell>
          <cell r="I27">
            <v>60</v>
          </cell>
          <cell r="J27">
            <v>63</v>
          </cell>
        </row>
        <row r="28">
          <cell r="A28" t="str">
            <v xml:space="preserve"> 01-5404-11-10                          </v>
          </cell>
          <cell r="B28" t="str">
            <v xml:space="preserve"> PROFESSIONAL FEES              </v>
          </cell>
          <cell r="E28">
            <v>1600</v>
          </cell>
          <cell r="F28">
            <v>1144.5</v>
          </cell>
          <cell r="G28">
            <v>1200</v>
          </cell>
          <cell r="H28">
            <v>97.8</v>
          </cell>
          <cell r="I28">
            <v>1200</v>
          </cell>
          <cell r="J28">
            <v>1200</v>
          </cell>
        </row>
        <row r="29">
          <cell r="A29" t="str">
            <v xml:space="preserve"> 01-5405-11-10                          </v>
          </cell>
          <cell r="B29" t="str">
            <v xml:space="preserve"> ADVERTISING                    </v>
          </cell>
          <cell r="E29">
            <v>1300</v>
          </cell>
          <cell r="F29">
            <v>876.82</v>
          </cell>
          <cell r="G29">
            <v>1300</v>
          </cell>
          <cell r="H29">
            <v>323.14999999999998</v>
          </cell>
          <cell r="I29">
            <v>1300</v>
          </cell>
          <cell r="J29">
            <v>2000</v>
          </cell>
        </row>
        <row r="30">
          <cell r="A30" t="str">
            <v xml:space="preserve"> 01-5406-11-10                          </v>
          </cell>
          <cell r="B30" t="str">
            <v xml:space="preserve"> TRAINING                       </v>
          </cell>
          <cell r="E30">
            <v>2800</v>
          </cell>
          <cell r="F30">
            <v>991.39</v>
          </cell>
          <cell r="G30">
            <v>3800</v>
          </cell>
          <cell r="H30">
            <v>0</v>
          </cell>
          <cell r="I30">
            <v>3000</v>
          </cell>
          <cell r="J30">
            <v>3000</v>
          </cell>
        </row>
        <row r="31">
          <cell r="A31" t="str">
            <v xml:space="preserve"> 01-5409-11-10                          </v>
          </cell>
          <cell r="B31" t="str">
            <v xml:space="preserve"> CONTRACTUAL SERVICES           </v>
          </cell>
          <cell r="E31">
            <v>24000</v>
          </cell>
          <cell r="F31">
            <v>23100</v>
          </cell>
          <cell r="G31">
            <v>24000</v>
          </cell>
          <cell r="H31">
            <v>12000</v>
          </cell>
          <cell r="I31">
            <v>24000</v>
          </cell>
          <cell r="J31">
            <v>147600</v>
          </cell>
        </row>
        <row r="32">
          <cell r="A32" t="str">
            <v xml:space="preserve"> 01-5418-11-10                          </v>
          </cell>
          <cell r="B32" t="str">
            <v xml:space="preserve"> AUTO ALLOWANCE                 </v>
          </cell>
          <cell r="E32">
            <v>4300</v>
          </cell>
          <cell r="F32">
            <v>3983.64</v>
          </cell>
          <cell r="G32">
            <v>4300</v>
          </cell>
          <cell r="H32">
            <v>2150.0700000000002</v>
          </cell>
          <cell r="I32">
            <v>4300</v>
          </cell>
          <cell r="J32">
            <v>4300</v>
          </cell>
        </row>
        <row r="33">
          <cell r="A33" t="str">
            <v xml:space="preserve"> 01-5460-11-10                          </v>
          </cell>
          <cell r="B33" t="str">
            <v xml:space="preserve"> OFFICE EQUIPMENT RENTAL        </v>
          </cell>
          <cell r="E33">
            <v>3500</v>
          </cell>
          <cell r="F33">
            <v>3394.89</v>
          </cell>
          <cell r="G33">
            <v>3500</v>
          </cell>
          <cell r="H33">
            <v>1477</v>
          </cell>
          <cell r="I33">
            <v>3500</v>
          </cell>
          <cell r="J33">
            <v>3500</v>
          </cell>
        </row>
        <row r="34">
          <cell r="A34" t="str">
            <v xml:space="preserve"> 01-5499-11-10                          </v>
          </cell>
          <cell r="B34" t="str">
            <v xml:space="preserve"> MISCELLANEOUS SERVICES         </v>
          </cell>
          <cell r="E34">
            <v>4000</v>
          </cell>
          <cell r="F34">
            <v>3783.31</v>
          </cell>
          <cell r="G34">
            <v>4000</v>
          </cell>
          <cell r="H34">
            <v>1775.41</v>
          </cell>
          <cell r="I34">
            <v>4000</v>
          </cell>
          <cell r="J34">
            <v>4000</v>
          </cell>
        </row>
        <row r="36">
          <cell r="A36" t="str">
            <v xml:space="preserve"> 01-6503-11-10</v>
          </cell>
          <cell r="B36" t="str">
            <v xml:space="preserve"> FURNITURE AND FIXTURES</v>
          </cell>
          <cell r="E36">
            <v>0</v>
          </cell>
          <cell r="F36">
            <v>987.12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1-17"/>
      <sheetName val="01-11-17 Book"/>
    </sheetNames>
    <sheetDataSet>
      <sheetData sheetId="0">
        <row r="10">
          <cell r="A10" t="str">
            <v xml:space="preserve"> 01-5101-11-17                          </v>
          </cell>
          <cell r="B10" t="str">
            <v xml:space="preserve"> SALARIES                       </v>
          </cell>
          <cell r="E10">
            <v>148843</v>
          </cell>
          <cell r="F10">
            <v>134958.62</v>
          </cell>
          <cell r="G10">
            <v>148521</v>
          </cell>
          <cell r="H10">
            <v>62988.13</v>
          </cell>
          <cell r="I10">
            <v>149003</v>
          </cell>
          <cell r="J10">
            <v>154652</v>
          </cell>
        </row>
        <row r="11">
          <cell r="A11" t="str">
            <v xml:space="preserve"> 01-5106-11-17                          </v>
          </cell>
          <cell r="B11" t="str">
            <v xml:space="preserve"> OVERTIME                       </v>
          </cell>
          <cell r="E11">
            <v>0</v>
          </cell>
          <cell r="F11">
            <v>489.62</v>
          </cell>
          <cell r="G11">
            <v>500</v>
          </cell>
          <cell r="H11">
            <v>1586.06</v>
          </cell>
          <cell r="J11">
            <v>1589</v>
          </cell>
        </row>
        <row r="12">
          <cell r="A12" t="str">
            <v xml:space="preserve"> 01-5107-11-17                          </v>
          </cell>
          <cell r="B12" t="str">
            <v xml:space="preserve"> HOLIDAY PAY                    </v>
          </cell>
          <cell r="E12">
            <v>0</v>
          </cell>
          <cell r="F12">
            <v>219.24</v>
          </cell>
          <cell r="G12">
            <v>219</v>
          </cell>
          <cell r="H12">
            <v>0</v>
          </cell>
          <cell r="I12">
            <v>250</v>
          </cell>
          <cell r="J12">
            <v>250</v>
          </cell>
        </row>
        <row r="13">
          <cell r="A13" t="str">
            <v xml:space="preserve"> 01-5110-11-17                          </v>
          </cell>
          <cell r="B13" t="str">
            <v xml:space="preserve"> LONGEVITY                      </v>
          </cell>
          <cell r="E13">
            <v>300</v>
          </cell>
          <cell r="F13">
            <v>240</v>
          </cell>
          <cell r="G13">
            <v>420</v>
          </cell>
          <cell r="H13">
            <v>180</v>
          </cell>
          <cell r="I13">
            <v>360</v>
          </cell>
          <cell r="J13">
            <v>540</v>
          </cell>
        </row>
        <row r="14">
          <cell r="A14" t="str">
            <v xml:space="preserve"> 01-5111-11-17                          </v>
          </cell>
          <cell r="B14" t="str">
            <v xml:space="preserve"> RETIREMENT                     </v>
          </cell>
          <cell r="E14">
            <v>14425</v>
          </cell>
          <cell r="F14">
            <v>13292.07</v>
          </cell>
          <cell r="G14">
            <v>14739</v>
          </cell>
          <cell r="H14">
            <v>6420.71</v>
          </cell>
          <cell r="I14">
            <v>14779</v>
          </cell>
          <cell r="J14">
            <v>18356</v>
          </cell>
        </row>
        <row r="15">
          <cell r="A15" t="str">
            <v xml:space="preserve"> 01-5112-11-17                          </v>
          </cell>
          <cell r="B15" t="str">
            <v xml:space="preserve"> FICA                           </v>
          </cell>
          <cell r="E15">
            <v>11448</v>
          </cell>
          <cell r="F15">
            <v>10133.82</v>
          </cell>
          <cell r="G15">
            <v>11515</v>
          </cell>
          <cell r="H15">
            <v>4745.3</v>
          </cell>
          <cell r="I15">
            <v>11548</v>
          </cell>
          <cell r="J15">
            <v>12034</v>
          </cell>
        </row>
        <row r="16">
          <cell r="A16" t="str">
            <v xml:space="preserve"> 01-5114-11-17                          </v>
          </cell>
          <cell r="B16" t="str">
            <v xml:space="preserve"> UNEMPLOYMENT BENEFITS          </v>
          </cell>
          <cell r="E16">
            <v>0</v>
          </cell>
          <cell r="F16">
            <v>-286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01-5116-11-17                          </v>
          </cell>
          <cell r="B17" t="str">
            <v xml:space="preserve"> HEALTH/LIFE INSURANCE          </v>
          </cell>
          <cell r="E17">
            <v>21824</v>
          </cell>
          <cell r="F17">
            <v>20486.3</v>
          </cell>
          <cell r="G17">
            <v>25368</v>
          </cell>
          <cell r="H17">
            <v>13751.98</v>
          </cell>
          <cell r="I17">
            <v>25368</v>
          </cell>
          <cell r="J17">
            <v>25196</v>
          </cell>
        </row>
        <row r="18">
          <cell r="A18" t="str">
            <v xml:space="preserve"> 01-5118-11-17                          </v>
          </cell>
          <cell r="B18" t="str">
            <v xml:space="preserve"> WORKER COMPENSATION            </v>
          </cell>
          <cell r="E18">
            <v>764</v>
          </cell>
          <cell r="F18">
            <v>623.83000000000004</v>
          </cell>
          <cell r="G18">
            <v>532</v>
          </cell>
          <cell r="H18">
            <v>244.29</v>
          </cell>
          <cell r="I18">
            <v>537</v>
          </cell>
          <cell r="J18">
            <v>341</v>
          </cell>
        </row>
        <row r="19">
          <cell r="A19" t="str">
            <v xml:space="preserve"> 01-5119-11-17                          </v>
          </cell>
          <cell r="B19" t="str">
            <v xml:space="preserve"> OTHER PAYROLL EXPENSE          </v>
          </cell>
          <cell r="E19">
            <v>500</v>
          </cell>
          <cell r="F19">
            <v>651.9</v>
          </cell>
          <cell r="G19">
            <v>1600</v>
          </cell>
          <cell r="H19">
            <v>830.01</v>
          </cell>
          <cell r="I19">
            <v>1600</v>
          </cell>
          <cell r="J19">
            <v>1600</v>
          </cell>
        </row>
        <row r="22">
          <cell r="A22" t="str">
            <v xml:space="preserve"> 01-5201-11-17                          </v>
          </cell>
          <cell r="B22" t="str">
            <v xml:space="preserve"> OFFICE SUPPLIES                </v>
          </cell>
          <cell r="E22">
            <v>2500</v>
          </cell>
          <cell r="F22">
            <v>3231.14</v>
          </cell>
          <cell r="G22">
            <v>3000</v>
          </cell>
          <cell r="H22">
            <v>1362.21</v>
          </cell>
          <cell r="I22">
            <v>3000</v>
          </cell>
          <cell r="J22">
            <v>3000</v>
          </cell>
        </row>
        <row r="23">
          <cell r="A23" t="str">
            <v xml:space="preserve"> 01-5202-11-17                          </v>
          </cell>
          <cell r="B23" t="str">
            <v xml:space="preserve"> POSTAGE                        </v>
          </cell>
          <cell r="E23">
            <v>2000</v>
          </cell>
          <cell r="F23">
            <v>1685.52</v>
          </cell>
          <cell r="G23">
            <v>2000</v>
          </cell>
          <cell r="H23">
            <v>920.78</v>
          </cell>
          <cell r="I23">
            <v>2000</v>
          </cell>
          <cell r="J23">
            <v>2000</v>
          </cell>
        </row>
        <row r="24">
          <cell r="A24" t="str">
            <v xml:space="preserve"> 01-5206-11-17                          </v>
          </cell>
          <cell r="B24" t="str">
            <v xml:space="preserve"> FUELS OILS LUBRICANTS          </v>
          </cell>
          <cell r="E24">
            <v>4000</v>
          </cell>
          <cell r="F24">
            <v>1790.79</v>
          </cell>
          <cell r="G24">
            <v>3500</v>
          </cell>
          <cell r="H24">
            <v>529.66999999999996</v>
          </cell>
          <cell r="I24">
            <v>3000</v>
          </cell>
          <cell r="J24">
            <v>3500</v>
          </cell>
        </row>
        <row r="25">
          <cell r="A25" t="str">
            <v xml:space="preserve"> 01-5207-11-17                          </v>
          </cell>
          <cell r="B25" t="str">
            <v xml:space="preserve"> SMALL TOOLS AND INSTRUMENTS    </v>
          </cell>
          <cell r="E25">
            <v>2100</v>
          </cell>
          <cell r="F25">
            <v>1568.57</v>
          </cell>
          <cell r="G25">
            <v>1600</v>
          </cell>
          <cell r="H25">
            <v>0</v>
          </cell>
          <cell r="I25">
            <v>2144</v>
          </cell>
          <cell r="J25">
            <v>1600</v>
          </cell>
        </row>
        <row r="26">
          <cell r="A26" t="str">
            <v xml:space="preserve"> 01-5299-11-17                          </v>
          </cell>
          <cell r="B26" t="str">
            <v xml:space="preserve"> MISCELLANEOUS SUPPLIES         </v>
          </cell>
          <cell r="E26">
            <v>500</v>
          </cell>
          <cell r="F26">
            <v>465.95</v>
          </cell>
          <cell r="G26">
            <v>500</v>
          </cell>
          <cell r="H26">
            <v>0</v>
          </cell>
          <cell r="I26">
            <v>0</v>
          </cell>
          <cell r="J26">
            <v>500</v>
          </cell>
        </row>
        <row r="28">
          <cell r="A28" t="str">
            <v xml:space="preserve"> 01-5305-11-17                          </v>
          </cell>
          <cell r="B28" t="str">
            <v xml:space="preserve"> VEHICLE MAINTENANCE            </v>
          </cell>
          <cell r="E28">
            <v>3000</v>
          </cell>
          <cell r="F28">
            <v>1959.83</v>
          </cell>
          <cell r="G28">
            <v>3000</v>
          </cell>
          <cell r="H28">
            <v>1283.07</v>
          </cell>
          <cell r="I28">
            <v>2966</v>
          </cell>
          <cell r="J28">
            <v>3000</v>
          </cell>
        </row>
        <row r="29">
          <cell r="A29" t="str">
            <v xml:space="preserve"> 01-5309-11-17                          </v>
          </cell>
          <cell r="B29" t="str">
            <v xml:space="preserve"> OFFICE EQUIPMENT MAINTENANCE  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1">
          <cell r="A31" t="str">
            <v xml:space="preserve"> 01-5401-11-17                          </v>
          </cell>
          <cell r="B31" t="str">
            <v xml:space="preserve"> COMMUNICATIONS                 </v>
          </cell>
          <cell r="E31">
            <v>3700</v>
          </cell>
          <cell r="F31">
            <v>2803.51</v>
          </cell>
          <cell r="G31">
            <v>3100</v>
          </cell>
          <cell r="H31">
            <v>1216.7</v>
          </cell>
          <cell r="I31">
            <v>2600</v>
          </cell>
          <cell r="J31">
            <v>2600</v>
          </cell>
        </row>
        <row r="32">
          <cell r="A32" t="str">
            <v xml:space="preserve"> 01-5402-11-17                          </v>
          </cell>
          <cell r="B32" t="str">
            <v xml:space="preserve"> DUES &amp; SUBSCRIPTIONS           </v>
          </cell>
          <cell r="E32">
            <v>800</v>
          </cell>
          <cell r="F32">
            <v>542.9</v>
          </cell>
          <cell r="G32">
            <v>800</v>
          </cell>
          <cell r="H32">
            <v>540.30999999999995</v>
          </cell>
          <cell r="I32">
            <v>800</v>
          </cell>
          <cell r="J32">
            <v>2000</v>
          </cell>
        </row>
        <row r="33">
          <cell r="A33" t="str">
            <v xml:space="preserve"> 01-5403-11-17                          </v>
          </cell>
          <cell r="B33" t="str">
            <v xml:space="preserve"> GENERAL INSURANCE              </v>
          </cell>
          <cell r="E33">
            <v>1069</v>
          </cell>
          <cell r="F33">
            <v>1323.8</v>
          </cell>
          <cell r="G33">
            <v>1364</v>
          </cell>
          <cell r="H33">
            <v>481.3</v>
          </cell>
          <cell r="I33">
            <v>1000</v>
          </cell>
          <cell r="J33">
            <v>1050</v>
          </cell>
        </row>
        <row r="34">
          <cell r="A34" t="str">
            <v xml:space="preserve"> 01-5404-11-17                          </v>
          </cell>
          <cell r="B34" t="str">
            <v xml:space="preserve"> PROFESSIONAL FEES              </v>
          </cell>
          <cell r="E34">
            <v>125000</v>
          </cell>
          <cell r="F34">
            <v>143033.47</v>
          </cell>
          <cell r="G34">
            <v>125000</v>
          </cell>
          <cell r="H34">
            <v>92351.98</v>
          </cell>
          <cell r="I34">
            <v>160000</v>
          </cell>
          <cell r="J34">
            <v>5000</v>
          </cell>
        </row>
        <row r="35">
          <cell r="A35" t="str">
            <v xml:space="preserve"> 01-5405-11-17                          </v>
          </cell>
          <cell r="B35" t="str">
            <v xml:space="preserve"> ADVERTISING                    </v>
          </cell>
          <cell r="E35">
            <v>1300</v>
          </cell>
          <cell r="F35">
            <v>1670.37</v>
          </cell>
          <cell r="G35">
            <v>1300</v>
          </cell>
          <cell r="H35">
            <v>857.15</v>
          </cell>
          <cell r="I35">
            <v>1800</v>
          </cell>
          <cell r="J35">
            <v>1800</v>
          </cell>
        </row>
        <row r="36">
          <cell r="A36" t="str">
            <v xml:space="preserve"> 01-5406-11-17                          </v>
          </cell>
          <cell r="B36" t="str">
            <v xml:space="preserve"> TRAINING                       </v>
          </cell>
          <cell r="E36">
            <v>4000</v>
          </cell>
          <cell r="F36">
            <v>4051.99</v>
          </cell>
          <cell r="G36">
            <v>4000</v>
          </cell>
          <cell r="H36">
            <v>1797.12</v>
          </cell>
          <cell r="I36">
            <v>4000</v>
          </cell>
          <cell r="J36">
            <v>4500</v>
          </cell>
        </row>
        <row r="37">
          <cell r="A37" t="str">
            <v xml:space="preserve"> 01-5409-11-17                          </v>
          </cell>
          <cell r="B37" t="str">
            <v xml:space="preserve"> CONTRACTUAL SERVICES           </v>
          </cell>
          <cell r="E37">
            <v>0</v>
          </cell>
          <cell r="F37">
            <v>0</v>
          </cell>
          <cell r="G37">
            <v>89373</v>
          </cell>
          <cell r="H37">
            <v>7375</v>
          </cell>
          <cell r="I37">
            <v>20000</v>
          </cell>
          <cell r="J37">
            <v>40000</v>
          </cell>
        </row>
        <row r="38">
          <cell r="A38" t="str">
            <v xml:space="preserve"> 01-5455-11-17                          </v>
          </cell>
          <cell r="B38" t="str">
            <v xml:space="preserve"> UNIFORM PURCHASE/RENTAL        </v>
          </cell>
          <cell r="E38">
            <v>500</v>
          </cell>
          <cell r="F38">
            <v>117.75</v>
          </cell>
          <cell r="G38">
            <v>500</v>
          </cell>
          <cell r="H38">
            <v>213.02</v>
          </cell>
          <cell r="I38">
            <v>500</v>
          </cell>
          <cell r="J38">
            <v>500</v>
          </cell>
        </row>
        <row r="39">
          <cell r="A39" t="str">
            <v xml:space="preserve"> 01-5499-11-17                          </v>
          </cell>
          <cell r="B39" t="str">
            <v xml:space="preserve"> MISCELLANEOUS SERVICES         </v>
          </cell>
          <cell r="E39">
            <v>600</v>
          </cell>
          <cell r="F39">
            <v>557.29999999999995</v>
          </cell>
          <cell r="G39">
            <v>600</v>
          </cell>
          <cell r="H39">
            <v>450</v>
          </cell>
          <cell r="I39">
            <v>600</v>
          </cell>
          <cell r="J39">
            <v>600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6-10"/>
      <sheetName val="01-16-31"/>
      <sheetName val="01-16-10 BOOK"/>
      <sheetName val="01-16-31 BOOK"/>
    </sheetNames>
    <sheetDataSet>
      <sheetData sheetId="0">
        <row r="7">
          <cell r="E7" t="str">
            <v>2016-17</v>
          </cell>
          <cell r="F7" t="str">
            <v>2016-17</v>
          </cell>
          <cell r="G7" t="str">
            <v>2017-18</v>
          </cell>
          <cell r="H7" t="str">
            <v>2017-18</v>
          </cell>
          <cell r="I7" t="str">
            <v>2017-18</v>
          </cell>
          <cell r="J7" t="str">
            <v>2018-19</v>
          </cell>
        </row>
        <row r="10">
          <cell r="A10" t="str">
            <v xml:space="preserve"> 01-5101-16-10                          </v>
          </cell>
          <cell r="B10" t="str">
            <v xml:space="preserve"> SALARIES                       </v>
          </cell>
          <cell r="E10">
            <v>50610</v>
          </cell>
          <cell r="F10">
            <v>52413.84</v>
          </cell>
          <cell r="G10">
            <v>58267</v>
          </cell>
          <cell r="H10">
            <v>26732.32</v>
          </cell>
          <cell r="I10">
            <v>58321</v>
          </cell>
          <cell r="J10">
            <v>61237</v>
          </cell>
        </row>
        <row r="11">
          <cell r="A11" t="str">
            <v xml:space="preserve"> 01-5106-16-10                          </v>
          </cell>
          <cell r="B11" t="str">
            <v xml:space="preserve"> OVERTIME                       </v>
          </cell>
          <cell r="E11">
            <v>400</v>
          </cell>
          <cell r="F11">
            <v>197.28</v>
          </cell>
          <cell r="G11">
            <v>400</v>
          </cell>
          <cell r="H11">
            <v>442.6</v>
          </cell>
          <cell r="I11">
            <v>443</v>
          </cell>
          <cell r="J11">
            <v>400</v>
          </cell>
        </row>
        <row r="12">
          <cell r="A12" t="str">
            <v xml:space="preserve"> 01-5110-16-10                          </v>
          </cell>
          <cell r="B12" t="str">
            <v xml:space="preserve"> LONGEVITY                      </v>
          </cell>
          <cell r="E12">
            <v>1260</v>
          </cell>
          <cell r="F12">
            <v>1260</v>
          </cell>
          <cell r="G12">
            <v>1320</v>
          </cell>
          <cell r="H12">
            <v>1320</v>
          </cell>
          <cell r="I12">
            <v>1320</v>
          </cell>
          <cell r="J12">
            <v>1380</v>
          </cell>
        </row>
        <row r="13">
          <cell r="A13" t="str">
            <v xml:space="preserve"> 01-5111-16-10                          </v>
          </cell>
          <cell r="B13" t="str">
            <v xml:space="preserve"> RETIREMENT                     </v>
          </cell>
          <cell r="E13">
            <v>5093</v>
          </cell>
          <cell r="F13">
            <v>5329.04</v>
          </cell>
          <cell r="G13">
            <v>5928</v>
          </cell>
          <cell r="H13">
            <v>2848.38</v>
          </cell>
          <cell r="I13">
            <v>5958</v>
          </cell>
          <cell r="J13">
            <v>7497</v>
          </cell>
        </row>
        <row r="14">
          <cell r="A14" t="str">
            <v xml:space="preserve"> 01-5112-16-10                          </v>
          </cell>
          <cell r="B14" t="str">
            <v xml:space="preserve"> FICA                           </v>
          </cell>
          <cell r="E14">
            <v>4041</v>
          </cell>
          <cell r="F14">
            <v>3919.83</v>
          </cell>
          <cell r="G14">
            <v>4632</v>
          </cell>
          <cell r="H14">
            <v>2078.54</v>
          </cell>
          <cell r="I14">
            <v>4655</v>
          </cell>
          <cell r="J14">
            <v>4915</v>
          </cell>
        </row>
        <row r="15">
          <cell r="A15" t="str">
            <v xml:space="preserve"> 01-5116-16-10                          </v>
          </cell>
          <cell r="E15">
            <v>5456</v>
          </cell>
          <cell r="F15">
            <v>5459.38</v>
          </cell>
          <cell r="G15">
            <v>6342</v>
          </cell>
          <cell r="H15">
            <v>3698.67</v>
          </cell>
          <cell r="I15">
            <v>6342</v>
          </cell>
          <cell r="J15">
            <v>6299</v>
          </cell>
        </row>
        <row r="16">
          <cell r="A16" t="str">
            <v xml:space="preserve"> 01-5118-16-10                          </v>
          </cell>
          <cell r="B16" t="str">
            <v xml:space="preserve"> WORKER COMPENSATION            </v>
          </cell>
          <cell r="E16">
            <v>137</v>
          </cell>
          <cell r="F16">
            <v>131.22</v>
          </cell>
          <cell r="G16">
            <v>109</v>
          </cell>
          <cell r="H16">
            <v>52.11</v>
          </cell>
          <cell r="I16">
            <v>110</v>
          </cell>
          <cell r="J16">
            <v>70</v>
          </cell>
        </row>
        <row r="17">
          <cell r="A17" t="str">
            <v xml:space="preserve"> 01-5119-16-10                          </v>
          </cell>
          <cell r="B17" t="str">
            <v xml:space="preserve"> OTHER PAYROLL EXPENSE          </v>
          </cell>
          <cell r="E17">
            <v>960</v>
          </cell>
          <cell r="F17">
            <v>928.28</v>
          </cell>
          <cell r="G17">
            <v>960</v>
          </cell>
          <cell r="H17">
            <v>599.96</v>
          </cell>
          <cell r="I17">
            <v>1220</v>
          </cell>
          <cell r="J17">
            <v>1220</v>
          </cell>
        </row>
        <row r="19">
          <cell r="A19" t="str">
            <v xml:space="preserve"> 01-5201-16-10                          </v>
          </cell>
          <cell r="B19" t="str">
            <v xml:space="preserve"> OFFICE SUPPLIES                </v>
          </cell>
          <cell r="E19">
            <v>1100</v>
          </cell>
          <cell r="F19">
            <v>1113.18</v>
          </cell>
          <cell r="G19">
            <v>1100</v>
          </cell>
          <cell r="H19">
            <v>310.3</v>
          </cell>
          <cell r="I19">
            <v>1100</v>
          </cell>
          <cell r="J19">
            <v>1100</v>
          </cell>
        </row>
        <row r="20">
          <cell r="A20" t="str">
            <v xml:space="preserve"> 01-5202-16-10                          </v>
          </cell>
          <cell r="B20" t="str">
            <v xml:space="preserve"> POSTAGE                        </v>
          </cell>
          <cell r="E20">
            <v>50</v>
          </cell>
          <cell r="F20">
            <v>42.87</v>
          </cell>
          <cell r="G20">
            <v>50</v>
          </cell>
          <cell r="H20">
            <v>0</v>
          </cell>
          <cell r="I20">
            <v>50</v>
          </cell>
          <cell r="J20">
            <v>50</v>
          </cell>
        </row>
        <row r="21">
          <cell r="A21" t="str">
            <v xml:space="preserve"> 01-5299-16-10                          </v>
          </cell>
          <cell r="B21" t="str">
            <v xml:space="preserve"> MISCELLANEOUS SUPPLIES         </v>
          </cell>
          <cell r="E21">
            <v>450</v>
          </cell>
          <cell r="F21">
            <v>448.36</v>
          </cell>
          <cell r="G21">
            <v>500</v>
          </cell>
          <cell r="H21">
            <v>119.14</v>
          </cell>
          <cell r="I21">
            <v>500</v>
          </cell>
          <cell r="J21">
            <v>500</v>
          </cell>
        </row>
        <row r="23">
          <cell r="A23" t="str">
            <v xml:space="preserve"> 01-5309-16-10                          </v>
          </cell>
          <cell r="B23" t="str">
            <v xml:space="preserve"> OFFICE EQUIPMENT MAINTENANCE   </v>
          </cell>
          <cell r="E23">
            <v>1600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5">
          <cell r="A25" t="str">
            <v xml:space="preserve"> 01-5403-16-10                          </v>
          </cell>
          <cell r="B25" t="str">
            <v xml:space="preserve"> GENERAL INSURANCE              </v>
          </cell>
          <cell r="E25">
            <v>228</v>
          </cell>
          <cell r="F25">
            <v>254.84</v>
          </cell>
          <cell r="G25">
            <v>263</v>
          </cell>
          <cell r="H25">
            <v>834.45</v>
          </cell>
          <cell r="I25">
            <v>1700</v>
          </cell>
          <cell r="J25">
            <v>1785</v>
          </cell>
        </row>
        <row r="26">
          <cell r="A26" t="str">
            <v xml:space="preserve"> 01-5404-16-10                          </v>
          </cell>
          <cell r="B26" t="str">
            <v xml:space="preserve"> PROFESSIONAL FEES              </v>
          </cell>
          <cell r="E26">
            <v>200</v>
          </cell>
          <cell r="F26">
            <v>89</v>
          </cell>
          <cell r="G26">
            <v>250</v>
          </cell>
          <cell r="H26">
            <v>98</v>
          </cell>
          <cell r="I26">
            <v>250</v>
          </cell>
          <cell r="J26">
            <v>250</v>
          </cell>
        </row>
        <row r="27">
          <cell r="A27" t="str">
            <v xml:space="preserve"> 01-5406-16-10                          </v>
          </cell>
          <cell r="B27" t="str">
            <v xml:space="preserve"> TRAINING                       </v>
          </cell>
          <cell r="E27">
            <v>200</v>
          </cell>
          <cell r="F27">
            <v>169.5</v>
          </cell>
          <cell r="G27">
            <v>800</v>
          </cell>
          <cell r="H27">
            <v>43.86</v>
          </cell>
          <cell r="I27">
            <v>300</v>
          </cell>
          <cell r="J27">
            <v>300</v>
          </cell>
        </row>
        <row r="28">
          <cell r="A28" t="str">
            <v xml:space="preserve"> 01-5499-16-10                          </v>
          </cell>
          <cell r="B28" t="str">
            <v xml:space="preserve"> MISCELLANEOUS SERVICES         </v>
          </cell>
          <cell r="E28">
            <v>75</v>
          </cell>
          <cell r="F28">
            <v>2.12</v>
          </cell>
          <cell r="G28">
            <v>75</v>
          </cell>
          <cell r="H28">
            <v>0</v>
          </cell>
          <cell r="I28">
            <v>75</v>
          </cell>
          <cell r="J28">
            <v>75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6-32"/>
      <sheetName val="01-16-32 BOOK"/>
    </sheetNames>
    <sheetDataSet>
      <sheetData sheetId="0">
        <row r="10">
          <cell r="A10" t="str">
            <v xml:space="preserve"> 01-5101-16-32                          </v>
          </cell>
          <cell r="B10" t="str">
            <v xml:space="preserve"> SALARIES                       </v>
          </cell>
          <cell r="E10">
            <v>126804</v>
          </cell>
          <cell r="F10">
            <v>105920.11</v>
          </cell>
          <cell r="G10">
            <v>128751</v>
          </cell>
          <cell r="H10">
            <v>57755.78</v>
          </cell>
          <cell r="I10">
            <v>141633</v>
          </cell>
          <cell r="J10">
            <v>149093</v>
          </cell>
        </row>
        <row r="11">
          <cell r="A11" t="str">
            <v xml:space="preserve"> 01-5106-16-32                          </v>
          </cell>
          <cell r="B11" t="str">
            <v xml:space="preserve"> OVERTIME                       </v>
          </cell>
          <cell r="E11">
            <v>2200</v>
          </cell>
          <cell r="F11">
            <v>4603.24</v>
          </cell>
          <cell r="G11">
            <v>3800</v>
          </cell>
          <cell r="H11">
            <v>7246.07</v>
          </cell>
          <cell r="I11">
            <v>11300</v>
          </cell>
          <cell r="J11">
            <v>6000</v>
          </cell>
        </row>
        <row r="12">
          <cell r="A12" t="str">
            <v xml:space="preserve"> 01-5107-16-32                          </v>
          </cell>
          <cell r="B12" t="str">
            <v xml:space="preserve"> HOLIDAY PAY                    </v>
          </cell>
          <cell r="E12">
            <v>0</v>
          </cell>
          <cell r="F12">
            <v>253.36</v>
          </cell>
          <cell r="G12">
            <v>300</v>
          </cell>
          <cell r="H12">
            <v>0</v>
          </cell>
          <cell r="I12">
            <v>300</v>
          </cell>
          <cell r="J12">
            <v>300</v>
          </cell>
        </row>
        <row r="13">
          <cell r="A13" t="str">
            <v xml:space="preserve"> 01-5110-16-32                          </v>
          </cell>
          <cell r="B13" t="str">
            <v xml:space="preserve"> LONGEVITY                      </v>
          </cell>
          <cell r="E13">
            <v>1740</v>
          </cell>
          <cell r="F13">
            <v>1740</v>
          </cell>
          <cell r="G13">
            <v>1440</v>
          </cell>
          <cell r="H13">
            <v>2605</v>
          </cell>
          <cell r="I13">
            <v>2605</v>
          </cell>
          <cell r="J13">
            <v>60</v>
          </cell>
        </row>
        <row r="14">
          <cell r="A14" t="str">
            <v xml:space="preserve"> 01-5111-16-32                          </v>
          </cell>
          <cell r="B14" t="str">
            <v xml:space="preserve"> RETIREMENT                     </v>
          </cell>
          <cell r="E14">
            <v>12392</v>
          </cell>
          <cell r="F14">
            <v>10947.35</v>
          </cell>
          <cell r="G14">
            <v>12745</v>
          </cell>
          <cell r="H14">
            <v>6618.71</v>
          </cell>
          <cell r="I14">
            <v>13866</v>
          </cell>
          <cell r="J14">
            <v>18142</v>
          </cell>
        </row>
        <row r="15">
          <cell r="A15" t="str">
            <v xml:space="preserve"> 01-5112-16-32                          </v>
          </cell>
          <cell r="B15" t="str">
            <v xml:space="preserve"> FICA                           </v>
          </cell>
          <cell r="E15">
            <v>9833</v>
          </cell>
          <cell r="F15">
            <v>8074.72</v>
          </cell>
          <cell r="G15">
            <v>9960</v>
          </cell>
          <cell r="H15">
            <v>4605.3100000000004</v>
          </cell>
          <cell r="I15">
            <v>10835</v>
          </cell>
          <cell r="J15">
            <v>11891</v>
          </cell>
        </row>
        <row r="16">
          <cell r="A16" t="str">
            <v xml:space="preserve"> 01-5116-16-32                          </v>
          </cell>
          <cell r="B16" t="str">
            <v xml:space="preserve"> HEALTH/LIFE INSURANCE          </v>
          </cell>
          <cell r="E16">
            <v>21824</v>
          </cell>
          <cell r="F16">
            <v>15959.68</v>
          </cell>
          <cell r="G16">
            <v>25368</v>
          </cell>
          <cell r="H16">
            <v>10079.700000000001</v>
          </cell>
          <cell r="I16">
            <v>25368</v>
          </cell>
          <cell r="J16">
            <v>25196</v>
          </cell>
        </row>
        <row r="17">
          <cell r="A17" t="str">
            <v xml:space="preserve"> 01-5118-16-32                          </v>
          </cell>
          <cell r="B17" t="str">
            <v xml:space="preserve"> WORKER COMPENSATION            </v>
          </cell>
          <cell r="E17">
            <v>4628</v>
          </cell>
          <cell r="F17">
            <v>4224.03</v>
          </cell>
          <cell r="G17">
            <v>3749</v>
          </cell>
          <cell r="H17">
            <v>1935.3</v>
          </cell>
          <cell r="I17">
            <v>4080</v>
          </cell>
          <cell r="J17">
            <v>3047</v>
          </cell>
        </row>
        <row r="19">
          <cell r="A19" t="str">
            <v xml:space="preserve"> 01-5201-16-32                          </v>
          </cell>
          <cell r="B19" t="str">
            <v xml:space="preserve"> OFFICE SUPPLIES                </v>
          </cell>
          <cell r="E19">
            <v>300</v>
          </cell>
          <cell r="F19">
            <v>237.01</v>
          </cell>
          <cell r="G19">
            <v>300</v>
          </cell>
          <cell r="H19">
            <v>302.10000000000002</v>
          </cell>
          <cell r="I19">
            <v>400</v>
          </cell>
          <cell r="J19">
            <v>300</v>
          </cell>
        </row>
        <row r="20">
          <cell r="A20" t="str">
            <v xml:space="preserve"> 01-5206-16-32                          </v>
          </cell>
          <cell r="B20" t="str">
            <v xml:space="preserve"> FUELS OILS LUBRICANTS          </v>
          </cell>
          <cell r="E20">
            <v>1800</v>
          </cell>
          <cell r="F20">
            <v>1700.75</v>
          </cell>
          <cell r="G20">
            <v>1800</v>
          </cell>
          <cell r="H20">
            <v>1007.65</v>
          </cell>
          <cell r="I20">
            <v>3800</v>
          </cell>
          <cell r="J20">
            <v>2000</v>
          </cell>
        </row>
        <row r="21">
          <cell r="A21" t="str">
            <v xml:space="preserve"> 01-5207-16-32                          </v>
          </cell>
          <cell r="B21" t="str">
            <v xml:space="preserve"> SMALL TOOLS AND INSTRUMENTS    </v>
          </cell>
          <cell r="E21">
            <v>660</v>
          </cell>
          <cell r="F21">
            <v>619.59</v>
          </cell>
          <cell r="G21">
            <v>660</v>
          </cell>
          <cell r="H21">
            <v>227.82</v>
          </cell>
          <cell r="I21">
            <v>660</v>
          </cell>
          <cell r="J21">
            <v>800</v>
          </cell>
        </row>
        <row r="22">
          <cell r="A22" t="str">
            <v xml:space="preserve"> 01-5208-16-32                          </v>
          </cell>
          <cell r="B22" t="str">
            <v xml:space="preserve"> CLEANING SUPPLIES              </v>
          </cell>
          <cell r="E22">
            <v>200</v>
          </cell>
          <cell r="F22">
            <v>26.59</v>
          </cell>
          <cell r="G22">
            <v>200</v>
          </cell>
          <cell r="H22">
            <v>145.94999999999999</v>
          </cell>
          <cell r="I22">
            <v>300</v>
          </cell>
          <cell r="J22">
            <v>300</v>
          </cell>
        </row>
        <row r="23">
          <cell r="A23" t="str">
            <v xml:space="preserve"> 01-5299-16-32                          </v>
          </cell>
          <cell r="B23" t="str">
            <v xml:space="preserve"> MISCELLANEOUS SUPPLIES         </v>
          </cell>
          <cell r="E23">
            <v>300</v>
          </cell>
          <cell r="F23">
            <v>2677.41</v>
          </cell>
          <cell r="G23">
            <v>300</v>
          </cell>
          <cell r="H23">
            <v>-222.02</v>
          </cell>
          <cell r="I23">
            <v>300</v>
          </cell>
          <cell r="J23">
            <v>500</v>
          </cell>
        </row>
        <row r="25">
          <cell r="A25" t="str">
            <v xml:space="preserve"> 01-5302-16-32                          </v>
          </cell>
          <cell r="B25" t="str">
            <v xml:space="preserve"> BUILDING MAINTENANCE           </v>
          </cell>
          <cell r="E25">
            <v>1000</v>
          </cell>
          <cell r="F25">
            <v>893.51</v>
          </cell>
          <cell r="G25">
            <v>1000</v>
          </cell>
          <cell r="H25">
            <v>490.55</v>
          </cell>
          <cell r="I25">
            <v>1000</v>
          </cell>
          <cell r="J25">
            <v>1000</v>
          </cell>
        </row>
        <row r="26">
          <cell r="A26" t="str">
            <v xml:space="preserve"> 01-5304-16-32                          </v>
          </cell>
          <cell r="B26" t="str">
            <v xml:space="preserve"> MACHINERY &amp; EQUIPMENT MAINT.   </v>
          </cell>
          <cell r="E26">
            <v>1500</v>
          </cell>
          <cell r="F26">
            <v>1061.24</v>
          </cell>
          <cell r="G26">
            <v>1500</v>
          </cell>
          <cell r="H26">
            <v>101.91</v>
          </cell>
          <cell r="I26">
            <v>1500</v>
          </cell>
          <cell r="J26">
            <v>1500</v>
          </cell>
        </row>
        <row r="27">
          <cell r="A27" t="str">
            <v xml:space="preserve"> 01-5305-16-32                          </v>
          </cell>
          <cell r="B27" t="str">
            <v xml:space="preserve"> VEHICLE MAINTENANCE            </v>
          </cell>
          <cell r="E27">
            <v>1500</v>
          </cell>
          <cell r="F27">
            <v>1135.0999999999999</v>
          </cell>
          <cell r="G27">
            <v>1500</v>
          </cell>
          <cell r="H27">
            <v>122.69</v>
          </cell>
          <cell r="I27">
            <v>1500</v>
          </cell>
          <cell r="J27">
            <v>1500</v>
          </cell>
        </row>
        <row r="28">
          <cell r="A28" t="str">
            <v xml:space="preserve"> 01-5309-16-32                          </v>
          </cell>
          <cell r="B28" t="str">
            <v xml:space="preserve"> OFFICE EQUIPMENT MAINTENANCE   </v>
          </cell>
          <cell r="E28">
            <v>1350</v>
          </cell>
          <cell r="F28">
            <v>443.15</v>
          </cell>
          <cell r="G28">
            <v>1350</v>
          </cell>
          <cell r="H28">
            <v>184.65</v>
          </cell>
          <cell r="I28">
            <v>1350</v>
          </cell>
          <cell r="J28">
            <v>1350</v>
          </cell>
        </row>
        <row r="30">
          <cell r="A30" t="str">
            <v xml:space="preserve"> 01-5401-16-32                          </v>
          </cell>
          <cell r="B30" t="str">
            <v xml:space="preserve"> COMMUNICATIONS                 </v>
          </cell>
          <cell r="E30">
            <v>650</v>
          </cell>
          <cell r="F30">
            <v>1775.96</v>
          </cell>
          <cell r="G30">
            <v>650</v>
          </cell>
          <cell r="H30">
            <v>1133.67</v>
          </cell>
          <cell r="I30">
            <v>2650</v>
          </cell>
          <cell r="J30">
            <v>2200</v>
          </cell>
        </row>
        <row r="31">
          <cell r="A31" t="str">
            <v xml:space="preserve"> 01-5403-16-32                          </v>
          </cell>
          <cell r="B31" t="str">
            <v xml:space="preserve"> GENERAL INSURANCE              </v>
          </cell>
          <cell r="E31">
            <v>1850</v>
          </cell>
          <cell r="F31">
            <v>1697.55</v>
          </cell>
          <cell r="G31">
            <v>1749</v>
          </cell>
          <cell r="H31">
            <v>1255.05</v>
          </cell>
          <cell r="I31">
            <v>1749</v>
          </cell>
          <cell r="J31">
            <v>1749</v>
          </cell>
        </row>
        <row r="32">
          <cell r="A32" t="str">
            <v xml:space="preserve"> 01-5404-16-32                          </v>
          </cell>
          <cell r="B32" t="str">
            <v xml:space="preserve"> PROFESSIONAL FEES              </v>
          </cell>
          <cell r="E32">
            <v>200</v>
          </cell>
          <cell r="F32">
            <v>403.36</v>
          </cell>
          <cell r="G32">
            <v>350</v>
          </cell>
          <cell r="H32">
            <v>377.16</v>
          </cell>
          <cell r="I32">
            <v>850</v>
          </cell>
          <cell r="J32">
            <v>500</v>
          </cell>
        </row>
        <row r="33">
          <cell r="A33" t="str">
            <v xml:space="preserve"> 01-5406-16-32                          </v>
          </cell>
          <cell r="B33" t="str">
            <v xml:space="preserve"> TRAINING                       </v>
          </cell>
          <cell r="E33">
            <v>400</v>
          </cell>
          <cell r="F33">
            <v>167.64</v>
          </cell>
          <cell r="G33">
            <v>400</v>
          </cell>
          <cell r="H33">
            <v>360</v>
          </cell>
          <cell r="I33">
            <v>400</v>
          </cell>
          <cell r="J33">
            <v>700</v>
          </cell>
        </row>
        <row r="34">
          <cell r="A34" t="str">
            <v xml:space="preserve"> 01-5408-16-32                          </v>
          </cell>
          <cell r="B34" t="str">
            <v xml:space="preserve"> ELECTRIC UTILITY SERVICE       </v>
          </cell>
          <cell r="E34">
            <v>3302</v>
          </cell>
          <cell r="F34">
            <v>427.66</v>
          </cell>
          <cell r="G34">
            <v>3302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 xml:space="preserve"> 01-5409-16-32                          </v>
          </cell>
          <cell r="B35" t="str">
            <v xml:space="preserve"> CONTRACTUAL SERVICES          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 xml:space="preserve"> 01-5440-16-32                          </v>
          </cell>
          <cell r="B36" t="str">
            <v xml:space="preserve"> NATURAL GAS UTILITY SERVICE    </v>
          </cell>
          <cell r="E36">
            <v>3783</v>
          </cell>
          <cell r="F36">
            <v>2758.45</v>
          </cell>
          <cell r="G36">
            <v>5000</v>
          </cell>
          <cell r="H36">
            <v>1256.17</v>
          </cell>
          <cell r="I36">
            <v>2500</v>
          </cell>
          <cell r="J36">
            <v>3500</v>
          </cell>
        </row>
        <row r="37">
          <cell r="A37" t="str">
            <v xml:space="preserve"> 01-5455-16-32                          </v>
          </cell>
          <cell r="B37" t="str">
            <v xml:space="preserve"> UNIFORM PURCHASE/RENTAL        </v>
          </cell>
          <cell r="E37">
            <v>3300</v>
          </cell>
          <cell r="F37">
            <v>3790.25</v>
          </cell>
          <cell r="G37">
            <v>3300</v>
          </cell>
          <cell r="H37">
            <v>1810.98</v>
          </cell>
          <cell r="I37">
            <v>3300</v>
          </cell>
          <cell r="J37">
            <v>3300</v>
          </cell>
        </row>
        <row r="38">
          <cell r="A38" t="str">
            <v xml:space="preserve"> 01-5460-16-32                          </v>
          </cell>
          <cell r="B38" t="str">
            <v xml:space="preserve"> OFFICE EQUIPMENT RENTAL        </v>
          </cell>
          <cell r="E38">
            <v>650</v>
          </cell>
          <cell r="F38">
            <v>1032.06</v>
          </cell>
          <cell r="G38">
            <v>650</v>
          </cell>
          <cell r="H38">
            <v>450.6</v>
          </cell>
          <cell r="I38">
            <v>1150</v>
          </cell>
          <cell r="J38">
            <v>1000</v>
          </cell>
        </row>
        <row r="39">
          <cell r="A39" t="str">
            <v xml:space="preserve"> 01-5499-16-32                          </v>
          </cell>
          <cell r="B39" t="str">
            <v xml:space="preserve"> MISCELLANEOUS SERVICES         </v>
          </cell>
          <cell r="E39">
            <v>300</v>
          </cell>
          <cell r="F39">
            <v>362.82</v>
          </cell>
          <cell r="G39">
            <v>300</v>
          </cell>
          <cell r="H39">
            <v>0</v>
          </cell>
          <cell r="I39">
            <v>300</v>
          </cell>
          <cell r="J39">
            <v>400</v>
          </cell>
        </row>
        <row r="41">
          <cell r="A41" t="str">
            <v xml:space="preserve"> 01-5504-16-32</v>
          </cell>
          <cell r="B41" t="str">
            <v xml:space="preserve"> MISCELLANEOUS SERVICES         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9000</v>
          </cell>
        </row>
        <row r="43">
          <cell r="A43" t="str">
            <v xml:space="preserve"> 01-6504-16-32                          </v>
          </cell>
          <cell r="B43" t="str">
            <v xml:space="preserve"> MACHINERY &amp; EQUIPMENT          </v>
          </cell>
          <cell r="E43">
            <v>0</v>
          </cell>
          <cell r="F43">
            <v>0</v>
          </cell>
          <cell r="G43">
            <v>42438</v>
          </cell>
          <cell r="H43">
            <v>0</v>
          </cell>
          <cell r="I43">
            <v>18866</v>
          </cell>
          <cell r="J43">
            <v>0</v>
          </cell>
        </row>
        <row r="44">
          <cell r="A44" t="str">
            <v xml:space="preserve"> 01-6505-16-32                          </v>
          </cell>
          <cell r="B44" t="str">
            <v xml:space="preserve"> MOTOR VEHICLES                 </v>
          </cell>
          <cell r="E44">
            <v>24000</v>
          </cell>
          <cell r="F44">
            <v>23748.97</v>
          </cell>
          <cell r="G44">
            <v>0</v>
          </cell>
          <cell r="H44">
            <v>270</v>
          </cell>
          <cell r="I44">
            <v>300</v>
          </cell>
          <cell r="J44">
            <v>0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DEPT"/>
      <sheetName val="Non Dept Book"/>
    </sheetNames>
    <sheetDataSet>
      <sheetData sheetId="0">
        <row r="10">
          <cell r="A10" t="str">
            <v xml:space="preserve"> 01-5720-50-99                          </v>
          </cell>
          <cell r="B10" t="str">
            <v xml:space="preserve"> TRANFER TO DISASTER FUND       </v>
          </cell>
          <cell r="C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 xml:space="preserve"> 01-5723-50-99                          </v>
          </cell>
          <cell r="B11" t="str">
            <v xml:space="preserve"> TRANSFER TO GOLF FUND          </v>
          </cell>
          <cell r="E11">
            <v>268380</v>
          </cell>
          <cell r="F11">
            <v>164855.72</v>
          </cell>
          <cell r="G11">
            <v>183000</v>
          </cell>
          <cell r="H11">
            <v>0</v>
          </cell>
          <cell r="I11">
            <v>183000</v>
          </cell>
          <cell r="J11">
            <v>183000</v>
          </cell>
        </row>
        <row r="12">
          <cell r="A12" t="str">
            <v xml:space="preserve"> 01-5740-50-99                          </v>
          </cell>
          <cell r="B12" t="str">
            <v xml:space="preserve"> TRANSFER TO CONSTR. PROJ FUND  </v>
          </cell>
          <cell r="E12">
            <v>0</v>
          </cell>
          <cell r="F12">
            <v>165602.98000000001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 xml:space="preserve"> 01-5755-50-99                          </v>
          </cell>
          <cell r="B13" t="str">
            <v xml:space="preserve"> TRANSFER TO FUND 55            </v>
          </cell>
          <cell r="C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12"/>
      <sheetName val="01-10-12 BOOK"/>
    </sheetNames>
    <sheetDataSet>
      <sheetData sheetId="0">
        <row r="10">
          <cell r="A10" t="str">
            <v xml:space="preserve"> 01-5101-10-12                          </v>
          </cell>
          <cell r="B10" t="str">
            <v xml:space="preserve"> SALARIES                       </v>
          </cell>
          <cell r="E10">
            <v>103556</v>
          </cell>
          <cell r="F10">
            <v>101847.22</v>
          </cell>
          <cell r="G10">
            <v>104413</v>
          </cell>
          <cell r="H10">
            <v>47864.52</v>
          </cell>
          <cell r="I10">
            <v>105436</v>
          </cell>
          <cell r="J10">
            <v>113248</v>
          </cell>
        </row>
        <row r="11">
          <cell r="A11" t="str">
            <v xml:space="preserve"> 01-5110-10-12                          </v>
          </cell>
          <cell r="B11" t="str">
            <v xml:space="preserve"> LONGEVITY                      </v>
          </cell>
          <cell r="E11">
            <v>180</v>
          </cell>
          <cell r="F11">
            <v>180</v>
          </cell>
          <cell r="G11">
            <v>240</v>
          </cell>
          <cell r="H11">
            <v>240</v>
          </cell>
          <cell r="I11">
            <v>240</v>
          </cell>
          <cell r="J11">
            <v>300</v>
          </cell>
        </row>
        <row r="12">
          <cell r="A12" t="str">
            <v xml:space="preserve"> 01-5111-10-12                          </v>
          </cell>
          <cell r="B12" t="str">
            <v xml:space="preserve"> RETIREMENT                     </v>
          </cell>
          <cell r="E12">
            <v>10116</v>
          </cell>
          <cell r="F12">
            <v>10310.030000000001</v>
          </cell>
          <cell r="G12">
            <v>10663</v>
          </cell>
          <cell r="H12">
            <v>4929.71</v>
          </cell>
          <cell r="I12">
            <v>10788</v>
          </cell>
          <cell r="J12">
            <v>13779</v>
          </cell>
        </row>
        <row r="13">
          <cell r="A13" t="str">
            <v xml:space="preserve"> 01-5112-10-12                          </v>
          </cell>
          <cell r="B13" t="str">
            <v xml:space="preserve"> FICA                           </v>
          </cell>
          <cell r="E13">
            <v>8028</v>
          </cell>
          <cell r="F13">
            <v>8107.54</v>
          </cell>
          <cell r="G13">
            <v>8332</v>
          </cell>
          <cell r="H13">
            <v>3849.5</v>
          </cell>
          <cell r="I13">
            <v>8430</v>
          </cell>
          <cell r="J13">
            <v>8761</v>
          </cell>
        </row>
        <row r="14">
          <cell r="A14" t="str">
            <v xml:space="preserve"> 01-5116-10-12                          </v>
          </cell>
          <cell r="E14">
            <v>5503</v>
          </cell>
          <cell r="F14">
            <v>5487.54</v>
          </cell>
          <cell r="G14">
            <v>6371</v>
          </cell>
          <cell r="H14">
            <v>3710.62</v>
          </cell>
          <cell r="I14">
            <v>6371</v>
          </cell>
          <cell r="J14">
            <v>6328</v>
          </cell>
        </row>
        <row r="15">
          <cell r="A15" t="str">
            <v xml:space="preserve"> 01-5118-10-12                          </v>
          </cell>
          <cell r="B15" t="str">
            <v xml:space="preserve"> WORKER COMPENSATION            </v>
          </cell>
          <cell r="E15">
            <v>273</v>
          </cell>
          <cell r="F15">
            <v>254.07</v>
          </cell>
          <cell r="G15">
            <v>196</v>
          </cell>
          <cell r="H15">
            <v>90.64</v>
          </cell>
          <cell r="I15">
            <v>198</v>
          </cell>
          <cell r="J15">
            <v>130</v>
          </cell>
        </row>
        <row r="16">
          <cell r="A16" t="str">
            <v xml:space="preserve"> 01-5119-10-12                          </v>
          </cell>
          <cell r="B16" t="str">
            <v xml:space="preserve"> OTHER PAYROLL EXPENSE          </v>
          </cell>
          <cell r="E16">
            <v>260</v>
          </cell>
          <cell r="F16">
            <v>11.43</v>
          </cell>
          <cell r="G16">
            <v>360</v>
          </cell>
          <cell r="H16">
            <v>120</v>
          </cell>
          <cell r="I16">
            <v>260</v>
          </cell>
          <cell r="J16">
            <v>260</v>
          </cell>
        </row>
        <row r="18">
          <cell r="A18" t="str">
            <v xml:space="preserve"> 01-5201-10-12</v>
          </cell>
          <cell r="B18" t="str">
            <v xml:space="preserve"> OFFICE SUPPLIES</v>
          </cell>
          <cell r="E18">
            <v>200</v>
          </cell>
          <cell r="F18">
            <v>0</v>
          </cell>
          <cell r="G18">
            <v>200</v>
          </cell>
          <cell r="H18">
            <v>63.73</v>
          </cell>
          <cell r="I18">
            <v>200</v>
          </cell>
          <cell r="J18">
            <v>200</v>
          </cell>
        </row>
        <row r="19">
          <cell r="A19" t="str">
            <v xml:space="preserve"> 01-5299-10-12</v>
          </cell>
          <cell r="B19" t="str">
            <v xml:space="preserve"> MISCELLANEOUS SUPPLIES</v>
          </cell>
          <cell r="E19">
            <v>1020</v>
          </cell>
          <cell r="F19">
            <v>521.69000000000005</v>
          </cell>
          <cell r="G19">
            <v>1000</v>
          </cell>
          <cell r="H19">
            <v>0</v>
          </cell>
          <cell r="I19">
            <v>1000</v>
          </cell>
          <cell r="J19">
            <v>1000</v>
          </cell>
        </row>
        <row r="21">
          <cell r="A21" t="str">
            <v xml:space="preserve"> 01-5304-10-12</v>
          </cell>
          <cell r="B21" t="str">
            <v xml:space="preserve"> MACHINERY AND EQUIP MAINTENANCE</v>
          </cell>
          <cell r="E21">
            <v>17506</v>
          </cell>
          <cell r="F21">
            <v>17428.84</v>
          </cell>
          <cell r="G21">
            <v>15260</v>
          </cell>
          <cell r="H21">
            <v>10916.34</v>
          </cell>
          <cell r="I21">
            <v>10916</v>
          </cell>
          <cell r="J21">
            <v>8687</v>
          </cell>
        </row>
        <row r="22">
          <cell r="A22" t="str">
            <v xml:space="preserve"> 01-5319-10-12 </v>
          </cell>
          <cell r="B22" t="str">
            <v xml:space="preserve"> SOFTWARE MAINTENANCE</v>
          </cell>
          <cell r="E22">
            <v>12310</v>
          </cell>
          <cell r="F22">
            <v>16568.29</v>
          </cell>
          <cell r="G22">
            <v>15704</v>
          </cell>
          <cell r="H22">
            <v>6445.16</v>
          </cell>
          <cell r="I22">
            <v>12148</v>
          </cell>
          <cell r="J22">
            <v>30789</v>
          </cell>
        </row>
        <row r="24">
          <cell r="A24" t="str">
            <v xml:space="preserve"> 01-5401-10-12                          </v>
          </cell>
          <cell r="B24" t="str">
            <v xml:space="preserve"> COMMUNICATIONS                 </v>
          </cell>
          <cell r="E24">
            <v>30720</v>
          </cell>
          <cell r="F24">
            <v>30638.31</v>
          </cell>
          <cell r="G24">
            <v>29484</v>
          </cell>
          <cell r="H24">
            <v>21986.34</v>
          </cell>
          <cell r="I24">
            <v>29484</v>
          </cell>
          <cell r="J24">
            <v>30664</v>
          </cell>
        </row>
        <row r="25">
          <cell r="A25" t="str">
            <v xml:space="preserve"> 01-5404-10-12                          </v>
          </cell>
          <cell r="B25" t="str">
            <v xml:space="preserve"> PROFESSIONAL FEES              </v>
          </cell>
          <cell r="E25">
            <v>1000</v>
          </cell>
          <cell r="F25">
            <v>18</v>
          </cell>
          <cell r="G25">
            <v>550</v>
          </cell>
          <cell r="H25">
            <v>65.849999999999994</v>
          </cell>
          <cell r="I25">
            <v>550</v>
          </cell>
          <cell r="J25">
            <v>550</v>
          </cell>
        </row>
        <row r="26">
          <cell r="A26" t="str">
            <v xml:space="preserve"> 01-5406-10-12                          </v>
          </cell>
          <cell r="B26" t="str">
            <v xml:space="preserve"> TRAINING                       </v>
          </cell>
          <cell r="E26">
            <v>300</v>
          </cell>
          <cell r="F26">
            <v>25</v>
          </cell>
          <cell r="G26">
            <v>300</v>
          </cell>
          <cell r="H26">
            <v>63.45</v>
          </cell>
          <cell r="I26">
            <v>63</v>
          </cell>
          <cell r="J26">
            <v>300</v>
          </cell>
        </row>
        <row r="27">
          <cell r="A27" t="str">
            <v xml:space="preserve"> 01-5418-10-12                          </v>
          </cell>
          <cell r="B27" t="str">
            <v xml:space="preserve"> AUTO ALLOWANCE                 </v>
          </cell>
          <cell r="E27">
            <v>3900</v>
          </cell>
          <cell r="F27">
            <v>3596.84</v>
          </cell>
          <cell r="G27">
            <v>3900</v>
          </cell>
          <cell r="H27">
            <v>1950</v>
          </cell>
          <cell r="I27">
            <v>3900</v>
          </cell>
          <cell r="J27">
            <v>3900</v>
          </cell>
        </row>
        <row r="29">
          <cell r="A29" t="str">
            <v xml:space="preserve"> 01-5508-10-12                          </v>
          </cell>
          <cell r="B29" t="str">
            <v xml:space="preserve"> OFFICE MACHINERY &amp; EQUIPMENT   </v>
          </cell>
          <cell r="E29">
            <v>18531</v>
          </cell>
          <cell r="F29">
            <v>17201.78</v>
          </cell>
          <cell r="G29">
            <v>10060</v>
          </cell>
          <cell r="H29">
            <v>11241.25</v>
          </cell>
          <cell r="I29">
            <v>19141</v>
          </cell>
          <cell r="J29">
            <v>7839</v>
          </cell>
        </row>
        <row r="31">
          <cell r="A31" t="str">
            <v xml:space="preserve"> 01-6508-10-12                          </v>
          </cell>
          <cell r="B31" t="str">
            <v xml:space="preserve"> OFFICE MACHINERY &amp; EQUIPMENT   </v>
          </cell>
          <cell r="E31">
            <v>68397</v>
          </cell>
          <cell r="F31">
            <v>0</v>
          </cell>
          <cell r="G31">
            <v>68206</v>
          </cell>
          <cell r="H31">
            <v>0</v>
          </cell>
          <cell r="I31">
            <v>63357</v>
          </cell>
          <cell r="J31">
            <v>28200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10-13"/>
      <sheetName val="0-10-13 BOOK"/>
    </sheetNames>
    <sheetDataSet>
      <sheetData sheetId="0">
        <row r="10">
          <cell r="A10" t="str">
            <v xml:space="preserve"> 01-5101-10-13                          </v>
          </cell>
          <cell r="B10" t="str">
            <v xml:space="preserve"> SALARIES                       </v>
          </cell>
          <cell r="E10">
            <v>113007</v>
          </cell>
          <cell r="F10">
            <v>114718.9</v>
          </cell>
          <cell r="G10">
            <v>119325</v>
          </cell>
          <cell r="H10">
            <v>54069.84</v>
          </cell>
          <cell r="I10">
            <v>119853</v>
          </cell>
          <cell r="J10">
            <v>129238</v>
          </cell>
        </row>
        <row r="11">
          <cell r="A11" t="str">
            <v xml:space="preserve"> 01-5106-10-13                          </v>
          </cell>
          <cell r="B11" t="str">
            <v xml:space="preserve"> OVERTIME                       </v>
          </cell>
          <cell r="E11">
            <v>200</v>
          </cell>
          <cell r="F11">
            <v>158.59</v>
          </cell>
          <cell r="G11">
            <v>200</v>
          </cell>
          <cell r="H11">
            <v>0</v>
          </cell>
          <cell r="I11">
            <v>200</v>
          </cell>
          <cell r="J11">
            <v>200</v>
          </cell>
        </row>
        <row r="12">
          <cell r="A12" t="str">
            <v xml:space="preserve"> 01-5110-10-13                          </v>
          </cell>
          <cell r="B12" t="str">
            <v xml:space="preserve"> LONGEVITY                      </v>
          </cell>
          <cell r="E12">
            <v>1080</v>
          </cell>
          <cell r="F12">
            <v>1080</v>
          </cell>
          <cell r="G12">
            <v>1200</v>
          </cell>
          <cell r="H12">
            <v>1200</v>
          </cell>
          <cell r="I12">
            <v>1200</v>
          </cell>
          <cell r="J12">
            <v>1320</v>
          </cell>
        </row>
        <row r="13">
          <cell r="A13" t="str">
            <v xml:space="preserve"> 01-5111-10-13                          </v>
          </cell>
          <cell r="B13" t="str">
            <v xml:space="preserve"> RETIREMENT                     </v>
          </cell>
          <cell r="E13">
            <v>11447</v>
          </cell>
          <cell r="F13">
            <v>11728.34</v>
          </cell>
          <cell r="G13">
            <v>12403</v>
          </cell>
          <cell r="H13">
            <v>5707.91</v>
          </cell>
          <cell r="I13">
            <v>12454</v>
          </cell>
          <cell r="J13">
            <v>15978</v>
          </cell>
        </row>
        <row r="14">
          <cell r="A14" t="str">
            <v xml:space="preserve"> 01-5112-10-13                          </v>
          </cell>
          <cell r="B14" t="str">
            <v xml:space="preserve"> FICA                           </v>
          </cell>
          <cell r="E14">
            <v>9083</v>
          </cell>
          <cell r="F14">
            <v>8987.3799999999992</v>
          </cell>
          <cell r="G14">
            <v>9691</v>
          </cell>
          <cell r="H14">
            <v>4324.79</v>
          </cell>
          <cell r="I14">
            <v>9731</v>
          </cell>
          <cell r="J14">
            <v>10474</v>
          </cell>
        </row>
        <row r="15">
          <cell r="A15" t="str">
            <v xml:space="preserve"> 01-5116-10-13                          </v>
          </cell>
          <cell r="E15">
            <v>10959</v>
          </cell>
          <cell r="F15">
            <v>10946.94</v>
          </cell>
          <cell r="G15">
            <v>12713</v>
          </cell>
          <cell r="H15">
            <v>7409.29</v>
          </cell>
          <cell r="I15">
            <v>12713</v>
          </cell>
          <cell r="J15">
            <v>12627</v>
          </cell>
        </row>
        <row r="16">
          <cell r="A16" t="str">
            <v xml:space="preserve"> 01-5118-10-13                          </v>
          </cell>
          <cell r="B16" t="str">
            <v xml:space="preserve"> WORKER COMPENSATION            </v>
          </cell>
          <cell r="E16">
            <v>309</v>
          </cell>
          <cell r="F16">
            <v>289</v>
          </cell>
          <cell r="G16">
            <v>228</v>
          </cell>
          <cell r="H16">
            <v>104.93</v>
          </cell>
          <cell r="I16">
            <v>229</v>
          </cell>
          <cell r="J16">
            <v>150</v>
          </cell>
        </row>
        <row r="17">
          <cell r="A17" t="str">
            <v xml:space="preserve"> 01-5119-10-13                          </v>
          </cell>
          <cell r="B17" t="str">
            <v xml:space="preserve"> OTHER PAYROLL EXPENSE          </v>
          </cell>
          <cell r="E17">
            <v>1060</v>
          </cell>
          <cell r="F17">
            <v>1025.08</v>
          </cell>
          <cell r="G17">
            <v>2260</v>
          </cell>
          <cell r="H17">
            <v>1083.81</v>
          </cell>
          <cell r="I17">
            <v>2260</v>
          </cell>
          <cell r="J17">
            <v>2260</v>
          </cell>
        </row>
        <row r="19">
          <cell r="A19" t="str">
            <v xml:space="preserve"> 01-5201-10-13                          </v>
          </cell>
          <cell r="B19" t="str">
            <v xml:space="preserve"> OFFICE SUPPLIES                </v>
          </cell>
          <cell r="E19">
            <v>2500</v>
          </cell>
          <cell r="F19">
            <v>2461.42</v>
          </cell>
          <cell r="G19">
            <v>2500</v>
          </cell>
          <cell r="H19">
            <v>1010.44</v>
          </cell>
          <cell r="I19">
            <v>2500</v>
          </cell>
          <cell r="J19">
            <v>2500</v>
          </cell>
        </row>
        <row r="20">
          <cell r="A20" t="str">
            <v xml:space="preserve"> 01-5202-10-13                          </v>
          </cell>
          <cell r="B20" t="str">
            <v xml:space="preserve"> POSTAGE                        </v>
          </cell>
          <cell r="E20">
            <v>250</v>
          </cell>
          <cell r="F20">
            <v>73.23</v>
          </cell>
          <cell r="G20">
            <v>250</v>
          </cell>
          <cell r="H20">
            <v>92.25</v>
          </cell>
          <cell r="I20">
            <v>250</v>
          </cell>
          <cell r="J20">
            <v>250</v>
          </cell>
        </row>
        <row r="21">
          <cell r="A21" t="str">
            <v xml:space="preserve"> 01-5299-10-13                          </v>
          </cell>
          <cell r="B21" t="str">
            <v xml:space="preserve"> MISCELLANEOUS SUPPLIES         </v>
          </cell>
          <cell r="E21">
            <v>2000</v>
          </cell>
          <cell r="F21">
            <v>2776.13</v>
          </cell>
          <cell r="G21">
            <v>3200</v>
          </cell>
          <cell r="H21">
            <v>990.37</v>
          </cell>
          <cell r="I21">
            <v>3200</v>
          </cell>
          <cell r="J21">
            <v>4000</v>
          </cell>
        </row>
        <row r="23">
          <cell r="A23" t="str">
            <v xml:space="preserve"> 01-5309-10-13                          </v>
          </cell>
          <cell r="B23" t="str">
            <v xml:space="preserve"> OFFICE EQUIPMENT MAINTENANCE   </v>
          </cell>
          <cell r="E23">
            <v>300</v>
          </cell>
          <cell r="F23">
            <v>0</v>
          </cell>
          <cell r="G23">
            <v>300</v>
          </cell>
          <cell r="H23">
            <v>0</v>
          </cell>
          <cell r="I23">
            <v>300</v>
          </cell>
          <cell r="J23">
            <v>300</v>
          </cell>
        </row>
        <row r="25">
          <cell r="A25" t="str">
            <v xml:space="preserve"> 01-5401-10-13                          </v>
          </cell>
          <cell r="B25" t="str">
            <v xml:space="preserve"> COMMUNICATIONS                 </v>
          </cell>
          <cell r="E25">
            <v>1400</v>
          </cell>
          <cell r="F25">
            <v>1737.02</v>
          </cell>
          <cell r="G25">
            <v>1400</v>
          </cell>
          <cell r="H25">
            <v>1181.79</v>
          </cell>
          <cell r="I25">
            <v>2400</v>
          </cell>
          <cell r="J25">
            <v>2400</v>
          </cell>
        </row>
        <row r="26">
          <cell r="A26" t="str">
            <v xml:space="preserve"> 01-5402-10-13                          </v>
          </cell>
          <cell r="B26" t="str">
            <v xml:space="preserve"> DUES &amp; SUBSCRIPTIONS           </v>
          </cell>
          <cell r="E26">
            <v>1100</v>
          </cell>
          <cell r="F26">
            <v>633</v>
          </cell>
          <cell r="G26">
            <v>1100</v>
          </cell>
          <cell r="H26">
            <v>254</v>
          </cell>
          <cell r="I26">
            <v>1100</v>
          </cell>
          <cell r="J26">
            <v>1100</v>
          </cell>
        </row>
        <row r="27">
          <cell r="A27" t="str">
            <v xml:space="preserve"> 01-5403-10-13                          </v>
          </cell>
          <cell r="B27" t="str">
            <v xml:space="preserve"> GENERAL INSURANCE              </v>
          </cell>
          <cell r="E27">
            <v>70</v>
          </cell>
          <cell r="F27">
            <v>143.52000000000001</v>
          </cell>
          <cell r="G27">
            <v>148</v>
          </cell>
          <cell r="H27">
            <v>31.36</v>
          </cell>
          <cell r="I27">
            <v>148</v>
          </cell>
          <cell r="J27">
            <v>148</v>
          </cell>
        </row>
        <row r="28">
          <cell r="A28" t="str">
            <v xml:space="preserve"> 01-5404-10-13                          </v>
          </cell>
          <cell r="B28" t="str">
            <v xml:space="preserve"> PROFESSIONAL FEES              </v>
          </cell>
          <cell r="E28">
            <v>4000</v>
          </cell>
          <cell r="F28">
            <v>2683.37</v>
          </cell>
          <cell r="G28">
            <v>4000</v>
          </cell>
          <cell r="H28">
            <v>311.5</v>
          </cell>
          <cell r="I28">
            <v>3500</v>
          </cell>
          <cell r="J28">
            <v>4000</v>
          </cell>
        </row>
        <row r="29">
          <cell r="A29" t="str">
            <v xml:space="preserve"> 01-5406-10-13                          </v>
          </cell>
          <cell r="B29" t="str">
            <v xml:space="preserve"> TRAINING                       </v>
          </cell>
          <cell r="E29">
            <v>13775</v>
          </cell>
          <cell r="F29">
            <v>12499.33</v>
          </cell>
          <cell r="G29">
            <v>3775</v>
          </cell>
          <cell r="H29">
            <v>1995.46</v>
          </cell>
          <cell r="I29">
            <v>3275</v>
          </cell>
          <cell r="J29">
            <v>13775</v>
          </cell>
        </row>
        <row r="30">
          <cell r="A30" t="str">
            <v xml:space="preserve"> 01-5409-10-13                          </v>
          </cell>
          <cell r="B30" t="str">
            <v xml:space="preserve"> CONTRACTUAL SERVICES           </v>
          </cell>
          <cell r="E30">
            <v>5765</v>
          </cell>
          <cell r="F30">
            <v>5302</v>
          </cell>
          <cell r="G30">
            <v>5765</v>
          </cell>
          <cell r="H30">
            <v>4702</v>
          </cell>
          <cell r="I30">
            <v>5765</v>
          </cell>
          <cell r="J30">
            <v>5765</v>
          </cell>
        </row>
        <row r="31">
          <cell r="A31" t="str">
            <v xml:space="preserve"> 01-5418-10-13                          </v>
          </cell>
          <cell r="B31" t="str">
            <v xml:space="preserve"> AUTO ALLOWANCE                 </v>
          </cell>
          <cell r="E31">
            <v>3960</v>
          </cell>
          <cell r="F31">
            <v>3596.84</v>
          </cell>
          <cell r="G31">
            <v>3960</v>
          </cell>
          <cell r="H31">
            <v>1950</v>
          </cell>
          <cell r="I31">
            <v>3900</v>
          </cell>
          <cell r="J31">
            <v>3900</v>
          </cell>
        </row>
        <row r="32">
          <cell r="A32" t="str">
            <v xml:space="preserve"> 01-5460-10-13                          </v>
          </cell>
          <cell r="B32" t="str">
            <v xml:space="preserve"> OFFICE EQUIPMENT RENTAL        </v>
          </cell>
          <cell r="E32">
            <v>3120</v>
          </cell>
          <cell r="F32">
            <v>1816</v>
          </cell>
          <cell r="G32">
            <v>2020</v>
          </cell>
          <cell r="H32">
            <v>840</v>
          </cell>
          <cell r="I32">
            <v>2020</v>
          </cell>
          <cell r="J32">
            <v>2020</v>
          </cell>
        </row>
        <row r="33">
          <cell r="A33" t="str">
            <v xml:space="preserve"> 01-5499-10-13                          </v>
          </cell>
          <cell r="B33" t="str">
            <v xml:space="preserve"> MISCELLANEOUS SERVICES         </v>
          </cell>
          <cell r="E33">
            <v>2000</v>
          </cell>
          <cell r="F33">
            <v>2813.11</v>
          </cell>
          <cell r="G33">
            <v>2000</v>
          </cell>
          <cell r="H33">
            <v>1875.21</v>
          </cell>
          <cell r="I33">
            <v>3000</v>
          </cell>
          <cell r="J33">
            <v>2800</v>
          </cell>
        </row>
        <row r="35">
          <cell r="A35">
            <v>0</v>
          </cell>
          <cell r="B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14"/>
      <sheetName val="01-10-14 Book"/>
    </sheetNames>
    <sheetDataSet>
      <sheetData sheetId="0">
        <row r="5">
          <cell r="A5" t="str">
            <v>GENERAL FUND - DOWNTOWN</v>
          </cell>
        </row>
        <row r="10">
          <cell r="A10" t="str">
            <v xml:space="preserve"> 01-5101-10-14                          </v>
          </cell>
          <cell r="B10" t="str">
            <v xml:space="preserve"> SALARIES                       </v>
          </cell>
          <cell r="E10">
            <v>5400</v>
          </cell>
          <cell r="F10">
            <v>4806.55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str">
            <v xml:space="preserve"> 01-5111-10-14                          </v>
          </cell>
          <cell r="B11" t="str">
            <v xml:space="preserve"> RETIREMENT                     </v>
          </cell>
          <cell r="E11">
            <v>521</v>
          </cell>
          <cell r="F11">
            <v>467.06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 xml:space="preserve"> 01-5112-10-14                          </v>
          </cell>
          <cell r="B12" t="str">
            <v xml:space="preserve"> FICA                           </v>
          </cell>
          <cell r="E12">
            <v>413</v>
          </cell>
          <cell r="F12">
            <v>366.1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 xml:space="preserve"> 01-5118-10-14                          </v>
          </cell>
          <cell r="B13" t="str">
            <v xml:space="preserve"> WORKER COMPENSATION            </v>
          </cell>
          <cell r="E13">
            <v>14</v>
          </cell>
          <cell r="F13">
            <v>11.67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5">
          <cell r="A15" t="str">
            <v xml:space="preserve"> 01-5201-10-14                          </v>
          </cell>
          <cell r="B15" t="str">
            <v xml:space="preserve"> OFFICE SUPPLIES                </v>
          </cell>
          <cell r="E15">
            <v>350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 xml:space="preserve"> 01-5202-10-14                          </v>
          </cell>
          <cell r="B16" t="str">
            <v xml:space="preserve"> POSTAGE                        </v>
          </cell>
          <cell r="E16">
            <v>250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01-5291-10-14                          </v>
          </cell>
          <cell r="B17" t="str">
            <v xml:space="preserve"> DEPOT DAYS EXPENSES            </v>
          </cell>
          <cell r="E17">
            <v>18000</v>
          </cell>
          <cell r="F17">
            <v>2834.84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 xml:space="preserve"> 01-5292-10-14                          </v>
          </cell>
          <cell r="B18" t="str">
            <v xml:space="preserve"> MAIN STREET FESTIVAL EXPENSES  </v>
          </cell>
          <cell r="E18">
            <v>1500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 xml:space="preserve"> 01-5299-10-14                          </v>
          </cell>
          <cell r="B19" t="str">
            <v xml:space="preserve"> MISCELLANEOUS SUPPLIES         </v>
          </cell>
          <cell r="E19">
            <v>1100</v>
          </cell>
          <cell r="F19">
            <v>1107.99</v>
          </cell>
          <cell r="G19">
            <v>0</v>
          </cell>
          <cell r="H19">
            <v>0</v>
          </cell>
          <cell r="I19">
            <v>0</v>
          </cell>
        </row>
        <row r="21">
          <cell r="A21" t="str">
            <v xml:space="preserve"> 01-5401-10-14                          </v>
          </cell>
          <cell r="B21" t="str">
            <v xml:space="preserve"> COMMUNICATIONS                 </v>
          </cell>
          <cell r="E21">
            <v>750</v>
          </cell>
          <cell r="F21">
            <v>403.69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01-5402-10-14                          </v>
          </cell>
          <cell r="B22" t="str">
            <v xml:space="preserve"> DUES &amp; SUBSCRIPTIONS           </v>
          </cell>
          <cell r="E22">
            <v>1000</v>
          </cell>
          <cell r="F22">
            <v>295.33999999999997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 xml:space="preserve"> 01-5403-10-14                          </v>
          </cell>
          <cell r="B23" t="str">
            <v xml:space="preserve"> GENERAL INSURANCE              </v>
          </cell>
          <cell r="E23">
            <v>17</v>
          </cell>
          <cell r="F23">
            <v>-144.06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 xml:space="preserve"> 01-5404-10-14                          </v>
          </cell>
          <cell r="B24" t="str">
            <v xml:space="preserve"> PROFESSIONAL FEES              </v>
          </cell>
          <cell r="E24">
            <v>0</v>
          </cell>
          <cell r="F24">
            <v>500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 xml:space="preserve"> 01-5405-10-14                          </v>
          </cell>
          <cell r="B25" t="str">
            <v xml:space="preserve"> ADVERTISING                    </v>
          </cell>
          <cell r="E25">
            <v>5500</v>
          </cell>
          <cell r="F25">
            <v>3894.56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 xml:space="preserve"> 01-5406-10-14                          </v>
          </cell>
          <cell r="B26" t="str">
            <v xml:space="preserve"> TRAINING                       </v>
          </cell>
          <cell r="E26">
            <v>2500</v>
          </cell>
          <cell r="F26">
            <v>225.49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 xml:space="preserve"> 01-5408-10-14                          </v>
          </cell>
          <cell r="B27" t="str">
            <v xml:space="preserve"> ELECTRIC UTILITY SERVICE       </v>
          </cell>
          <cell r="E27">
            <v>1575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 xml:space="preserve"> 01-5409-10-14                          </v>
          </cell>
          <cell r="B28" t="str">
            <v xml:space="preserve"> CONTRACTUAL SERVICES           </v>
          </cell>
          <cell r="E28">
            <v>0</v>
          </cell>
          <cell r="F28">
            <v>321</v>
          </cell>
          <cell r="G28">
            <v>45000</v>
          </cell>
          <cell r="H28">
            <v>13600</v>
          </cell>
          <cell r="I28">
            <v>27000</v>
          </cell>
          <cell r="J28">
            <v>27000</v>
          </cell>
        </row>
        <row r="29">
          <cell r="A29" t="str">
            <v xml:space="preserve"> 01-5499-10-14                          </v>
          </cell>
          <cell r="B29" t="str">
            <v xml:space="preserve"> MISCELLANEOUS SERVICES         </v>
          </cell>
          <cell r="E29">
            <v>5000</v>
          </cell>
          <cell r="F29">
            <v>5000.17</v>
          </cell>
          <cell r="G29">
            <v>0</v>
          </cell>
          <cell r="H29">
            <v>0</v>
          </cell>
          <cell r="I29">
            <v>0</v>
          </cell>
        </row>
        <row r="30">
          <cell r="I30">
            <v>27000</v>
          </cell>
          <cell r="J30">
            <v>27000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10"/>
      <sheetName val="01-10-15"/>
      <sheetName val="01-10-19"/>
      <sheetName val="01-10-10 BOOK"/>
      <sheetName val="01-10-15 BOOK"/>
      <sheetName val="01-10-19 BOOK"/>
    </sheetNames>
    <sheetDataSet>
      <sheetData sheetId="0"/>
      <sheetData sheetId="1">
        <row r="4">
          <cell r="A4" t="str">
            <v>BUDGET 2018-2019</v>
          </cell>
        </row>
        <row r="10">
          <cell r="A10" t="str">
            <v xml:space="preserve"> 01-5208-10-15                          </v>
          </cell>
          <cell r="B10" t="str">
            <v xml:space="preserve"> CLEANING SUPPLIES              </v>
          </cell>
          <cell r="E10">
            <v>3400</v>
          </cell>
          <cell r="F10">
            <v>3233.31</v>
          </cell>
          <cell r="G10">
            <v>3400</v>
          </cell>
          <cell r="H10">
            <v>1268.1500000000001</v>
          </cell>
          <cell r="I10">
            <v>3400</v>
          </cell>
          <cell r="J10">
            <v>3400</v>
          </cell>
        </row>
        <row r="11">
          <cell r="A11" t="str">
            <v xml:space="preserve"> 01-5212-10-15                          </v>
          </cell>
          <cell r="B11" t="str">
            <v xml:space="preserve"> BOTANICAL &amp; AGRICULTURAL       </v>
          </cell>
          <cell r="E11">
            <v>50</v>
          </cell>
          <cell r="F11">
            <v>44.55</v>
          </cell>
          <cell r="G11">
            <v>50</v>
          </cell>
          <cell r="H11">
            <v>0</v>
          </cell>
          <cell r="I11">
            <v>50</v>
          </cell>
          <cell r="J11">
            <v>50</v>
          </cell>
        </row>
        <row r="12">
          <cell r="A12" t="str">
            <v xml:space="preserve"> 01-5299-10-15                          </v>
          </cell>
          <cell r="B12" t="str">
            <v xml:space="preserve"> MISCELLANEOUS SUPPLIES         </v>
          </cell>
          <cell r="E12">
            <v>125</v>
          </cell>
          <cell r="F12">
            <v>3.83</v>
          </cell>
          <cell r="G12">
            <v>125</v>
          </cell>
          <cell r="H12">
            <v>0</v>
          </cell>
          <cell r="I12">
            <v>125</v>
          </cell>
          <cell r="J12">
            <v>125</v>
          </cell>
        </row>
        <row r="14">
          <cell r="A14" t="str">
            <v xml:space="preserve"> 01-5302-10-15                          </v>
          </cell>
          <cell r="B14" t="str">
            <v xml:space="preserve"> BUILDING MAINTENANCE           </v>
          </cell>
          <cell r="E14">
            <v>4600</v>
          </cell>
          <cell r="F14">
            <v>4655.33</v>
          </cell>
          <cell r="G14">
            <v>4600</v>
          </cell>
          <cell r="H14">
            <v>12518.58</v>
          </cell>
          <cell r="I14">
            <v>14240</v>
          </cell>
          <cell r="J14">
            <v>8200</v>
          </cell>
        </row>
        <row r="15">
          <cell r="A15" t="str">
            <v xml:space="preserve"> 01-5304-10-15                          </v>
          </cell>
          <cell r="B15" t="str">
            <v xml:space="preserve"> MACHINERY &amp; EQUIPMENT MAINT.   </v>
          </cell>
          <cell r="E15">
            <v>10000</v>
          </cell>
          <cell r="F15">
            <v>5937.8</v>
          </cell>
          <cell r="G15">
            <v>10000</v>
          </cell>
          <cell r="H15">
            <v>3024.85</v>
          </cell>
          <cell r="I15">
            <v>10000</v>
          </cell>
          <cell r="J15">
            <v>18700</v>
          </cell>
        </row>
        <row r="17">
          <cell r="A17" t="str">
            <v xml:space="preserve"> 01-5403-10-15                          </v>
          </cell>
          <cell r="B17" t="str">
            <v xml:space="preserve"> GENERAL INSURANCE              </v>
          </cell>
          <cell r="E17">
            <v>6557</v>
          </cell>
          <cell r="F17">
            <v>7425.92</v>
          </cell>
          <cell r="G17">
            <v>7649</v>
          </cell>
          <cell r="H17">
            <v>4807.84</v>
          </cell>
          <cell r="I17">
            <v>8949</v>
          </cell>
          <cell r="J17">
            <v>9396.4500000000007</v>
          </cell>
        </row>
        <row r="18">
          <cell r="A18" t="str">
            <v xml:space="preserve"> 01-5408-10-15                          </v>
          </cell>
          <cell r="B18" t="str">
            <v xml:space="preserve"> ELECTRIC UTILITY SERVICE       </v>
          </cell>
          <cell r="E18">
            <v>13433</v>
          </cell>
          <cell r="F18">
            <v>13286.93</v>
          </cell>
          <cell r="G18">
            <v>12500</v>
          </cell>
          <cell r="H18">
            <v>6265.14</v>
          </cell>
          <cell r="I18">
            <v>12500</v>
          </cell>
          <cell r="J18">
            <v>12750</v>
          </cell>
        </row>
        <row r="19">
          <cell r="A19" t="str">
            <v xml:space="preserve"> 01-5409-10-15                          </v>
          </cell>
          <cell r="B19" t="str">
            <v xml:space="preserve"> CONTRACTUAL SERVICES           </v>
          </cell>
          <cell r="E19">
            <v>11000</v>
          </cell>
          <cell r="F19">
            <v>10275</v>
          </cell>
          <cell r="G19">
            <v>10000</v>
          </cell>
          <cell r="H19">
            <v>4000</v>
          </cell>
          <cell r="I19">
            <v>10000</v>
          </cell>
          <cell r="J19">
            <v>10000</v>
          </cell>
        </row>
        <row r="20">
          <cell r="A20" t="str">
            <v xml:space="preserve"> 01-5440-10-15                          </v>
          </cell>
          <cell r="B20" t="str">
            <v xml:space="preserve"> NATURAL GAS UTILITY SERVICE    </v>
          </cell>
          <cell r="E20">
            <v>0</v>
          </cell>
          <cell r="F20">
            <v>1266.95</v>
          </cell>
          <cell r="G20">
            <v>1300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01-5441-10-15                          </v>
          </cell>
          <cell r="B21" t="str">
            <v xml:space="preserve"> SOLID WASTE UTILITY SERVICE    </v>
          </cell>
          <cell r="E21">
            <v>3172</v>
          </cell>
          <cell r="F21">
            <v>2863.56</v>
          </cell>
          <cell r="G21">
            <v>3172</v>
          </cell>
          <cell r="H21">
            <v>1193.1500000000001</v>
          </cell>
          <cell r="I21">
            <v>3172</v>
          </cell>
          <cell r="J21">
            <v>2900</v>
          </cell>
        </row>
        <row r="22">
          <cell r="A22" t="str">
            <v xml:space="preserve"> 01-5442-10-15                          </v>
          </cell>
          <cell r="B22" t="str">
            <v xml:space="preserve"> WATER/SEWER UTILITY SERVICE    </v>
          </cell>
          <cell r="E22">
            <v>13487</v>
          </cell>
          <cell r="F22">
            <v>4384.6400000000003</v>
          </cell>
          <cell r="G22">
            <v>6000</v>
          </cell>
          <cell r="H22">
            <v>2122.56</v>
          </cell>
          <cell r="I22">
            <v>6000</v>
          </cell>
          <cell r="J22">
            <v>6500</v>
          </cell>
        </row>
        <row r="23">
          <cell r="A23" t="str">
            <v xml:space="preserve"> 01-5446-10-15                          </v>
          </cell>
          <cell r="B23" t="str">
            <v xml:space="preserve"> STORM WATER UTILITY FEES       </v>
          </cell>
          <cell r="E23">
            <v>2000</v>
          </cell>
          <cell r="F23">
            <v>1027.56</v>
          </cell>
          <cell r="G23">
            <v>2000</v>
          </cell>
          <cell r="H23">
            <v>428.15</v>
          </cell>
          <cell r="I23">
            <v>2000</v>
          </cell>
          <cell r="J23">
            <v>1100</v>
          </cell>
        </row>
        <row r="24">
          <cell r="A24" t="str">
            <v xml:space="preserve"> 01-5499-10-15                          </v>
          </cell>
          <cell r="B24" t="str">
            <v xml:space="preserve"> MISCELLANEOUS SERVICES         </v>
          </cell>
          <cell r="E24">
            <v>900</v>
          </cell>
          <cell r="F24">
            <v>0</v>
          </cell>
          <cell r="G24">
            <v>900</v>
          </cell>
          <cell r="H24">
            <v>0</v>
          </cell>
          <cell r="I24">
            <v>900</v>
          </cell>
          <cell r="J24">
            <v>900</v>
          </cell>
        </row>
        <row r="27">
          <cell r="A27" t="str">
            <v xml:space="preserve"> 01-6501-10-15</v>
          </cell>
          <cell r="B27" t="str">
            <v xml:space="preserve"> LAND IMPROVEMENTS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2000</v>
          </cell>
          <cell r="J27">
            <v>36777</v>
          </cell>
        </row>
        <row r="28">
          <cell r="A28" t="str">
            <v xml:space="preserve"> 01-6502-10-15                          </v>
          </cell>
          <cell r="B28" t="str">
            <v xml:space="preserve"> BUILDINGS                      </v>
          </cell>
          <cell r="E28">
            <v>6500</v>
          </cell>
          <cell r="F28">
            <v>47860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</sheetData>
      <sheetData sheetId="2">
        <row r="10">
          <cell r="A10" t="str">
            <v xml:space="preserve"> 01-5901-10-19                          </v>
          </cell>
          <cell r="B10" t="str">
            <v xml:space="preserve"> TAPS PROGRAM                   </v>
          </cell>
          <cell r="E10">
            <v>4000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 xml:space="preserve"> 01-5902-10-19                          </v>
          </cell>
          <cell r="B11" t="str">
            <v xml:space="preserve"> STANFORD HOUSE                 </v>
          </cell>
          <cell r="E11">
            <v>5000</v>
          </cell>
          <cell r="F11">
            <v>3750</v>
          </cell>
          <cell r="G11">
            <v>5000</v>
          </cell>
          <cell r="H11">
            <v>2500</v>
          </cell>
          <cell r="I11">
            <v>5000</v>
          </cell>
          <cell r="J11">
            <v>5000</v>
          </cell>
        </row>
        <row r="12">
          <cell r="A12" t="str">
            <v xml:space="preserve"> 01-5903-10-19                          </v>
          </cell>
          <cell r="B12" t="str">
            <v xml:space="preserve"> TEXOMA COMMUNITY SERVICES (MHMR)</v>
          </cell>
          <cell r="E12">
            <v>5000</v>
          </cell>
          <cell r="F12">
            <v>5000</v>
          </cell>
          <cell r="G12">
            <v>5000</v>
          </cell>
          <cell r="H12">
            <v>2500</v>
          </cell>
          <cell r="I12">
            <v>5000</v>
          </cell>
          <cell r="J12">
            <v>5000</v>
          </cell>
        </row>
        <row r="13">
          <cell r="A13" t="str">
            <v xml:space="preserve"> 01-5904-10-19                          </v>
          </cell>
          <cell r="B13" t="str">
            <v xml:space="preserve"> ABIGAIL'S ARMS                 </v>
          </cell>
          <cell r="E13">
            <v>7000</v>
          </cell>
          <cell r="F13">
            <v>7000</v>
          </cell>
          <cell r="G13">
            <v>7000</v>
          </cell>
          <cell r="H13">
            <v>3500</v>
          </cell>
          <cell r="I13">
            <v>7000</v>
          </cell>
          <cell r="J13">
            <v>7000</v>
          </cell>
        </row>
        <row r="14">
          <cell r="A14" t="str">
            <v xml:space="preserve"> 01-5908-10-19                          </v>
          </cell>
          <cell r="B14" t="str">
            <v xml:space="preserve"> CASA                           </v>
          </cell>
          <cell r="E14">
            <v>5000</v>
          </cell>
          <cell r="F14">
            <v>5000</v>
          </cell>
          <cell r="G14">
            <v>5000</v>
          </cell>
          <cell r="H14">
            <v>2500</v>
          </cell>
          <cell r="I14">
            <v>5000</v>
          </cell>
          <cell r="J14">
            <v>5000</v>
          </cell>
        </row>
        <row r="15">
          <cell r="A15" t="str">
            <v xml:space="preserve"> 01-5910-10-19                          </v>
          </cell>
          <cell r="B15" t="str">
            <v xml:space="preserve"> TRI-COUNTY SENIOR NUTRITION    </v>
          </cell>
          <cell r="E15">
            <v>5000</v>
          </cell>
          <cell r="F15">
            <v>0</v>
          </cell>
          <cell r="G15">
            <v>5000</v>
          </cell>
          <cell r="H15">
            <v>0</v>
          </cell>
          <cell r="I15">
            <v>5000</v>
          </cell>
          <cell r="J15">
            <v>5000</v>
          </cell>
        </row>
        <row r="16">
          <cell r="A16" t="str">
            <v xml:space="preserve"> 01-5911-10-19                          </v>
          </cell>
          <cell r="B16" t="str">
            <v xml:space="preserve"> COOKE COUNTY YOUTH CENTER      </v>
          </cell>
          <cell r="E16">
            <v>12450</v>
          </cell>
          <cell r="F16">
            <v>12450</v>
          </cell>
          <cell r="G16">
            <v>12450</v>
          </cell>
          <cell r="H16">
            <v>0</v>
          </cell>
          <cell r="I16">
            <v>12450</v>
          </cell>
          <cell r="J16">
            <v>12450</v>
          </cell>
        </row>
        <row r="17">
          <cell r="A17" t="str">
            <v xml:space="preserve"> 01-5913-10-19                          </v>
          </cell>
          <cell r="B17" t="str">
            <v xml:space="preserve"> NOAH'S ARC                     </v>
          </cell>
          <cell r="E17">
            <v>50000</v>
          </cell>
          <cell r="F17">
            <v>50000</v>
          </cell>
          <cell r="G17">
            <v>50000</v>
          </cell>
          <cell r="H17">
            <v>12700</v>
          </cell>
          <cell r="I17">
            <v>50000</v>
          </cell>
          <cell r="J17">
            <v>50000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ameters"/>
    </sheetNames>
    <sheetDataSet>
      <sheetData sheetId="0" refreshError="1">
        <row r="2">
          <cell r="A2" t="str">
            <v>BUDGET 2017-2018</v>
          </cell>
        </row>
        <row r="3">
          <cell r="F3" t="str">
            <v>BUDGET</v>
          </cell>
          <cell r="G3" t="str">
            <v>ACTUAL</v>
          </cell>
          <cell r="H3" t="str">
            <v>ORIGINAL</v>
          </cell>
        </row>
        <row r="4">
          <cell r="I4" t="str">
            <v>SIX MONTHS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 t="str">
            <v>BUDGET 2018-2019</v>
          </cell>
          <cell r="F2" t="str">
            <v>2016-17</v>
          </cell>
          <cell r="G2" t="str">
            <v>2016-17</v>
          </cell>
          <cell r="H2" t="str">
            <v>2017-18</v>
          </cell>
          <cell r="I2" t="str">
            <v>2017-18</v>
          </cell>
          <cell r="J2" t="str">
            <v>2017-18</v>
          </cell>
          <cell r="K2" t="str">
            <v>2018-19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21"/>
      <sheetName val="10-10-21"/>
      <sheetName val="21-10-21"/>
      <sheetName val="27-10-21"/>
      <sheetName val="01-10-21 BOOK"/>
      <sheetName val="10-10-21 Book"/>
      <sheetName val="21-10-21 Book"/>
      <sheetName val="27-10-21 Book"/>
    </sheetNames>
    <sheetDataSet>
      <sheetData sheetId="0">
        <row r="4">
          <cell r="A4" t="str">
            <v>BUDGET 2018-2019</v>
          </cell>
        </row>
        <row r="10">
          <cell r="A10" t="str">
            <v xml:space="preserve"> 01-5101-10-21                          </v>
          </cell>
          <cell r="B10" t="str">
            <v xml:space="preserve"> SALARIES                       </v>
          </cell>
          <cell r="E10">
            <v>159800</v>
          </cell>
          <cell r="F10">
            <v>160508.6</v>
          </cell>
          <cell r="G10">
            <v>165764</v>
          </cell>
          <cell r="H10">
            <v>74916.240000000005</v>
          </cell>
          <cell r="I10">
            <v>165457</v>
          </cell>
          <cell r="J10">
            <v>176370</v>
          </cell>
        </row>
        <row r="11">
          <cell r="A11" t="str">
            <v xml:space="preserve"> 01-5106-10-21                          </v>
          </cell>
          <cell r="B11" t="str">
            <v xml:space="preserve"> OVERTIME                       </v>
          </cell>
          <cell r="E11">
            <v>4500</v>
          </cell>
          <cell r="F11">
            <v>2940.37</v>
          </cell>
          <cell r="G11">
            <v>4500</v>
          </cell>
          <cell r="H11">
            <v>1368.56</v>
          </cell>
          <cell r="I11">
            <v>4500</v>
          </cell>
          <cell r="J11">
            <v>4500</v>
          </cell>
        </row>
        <row r="12">
          <cell r="A12" t="str">
            <v xml:space="preserve"> 01-5110-10-21                          </v>
          </cell>
          <cell r="B12" t="str">
            <v xml:space="preserve"> LONGEVITY                      </v>
          </cell>
          <cell r="E12">
            <v>1380</v>
          </cell>
          <cell r="F12">
            <v>1380</v>
          </cell>
          <cell r="G12">
            <v>1620</v>
          </cell>
          <cell r="H12">
            <v>1620</v>
          </cell>
          <cell r="I12">
            <v>1620</v>
          </cell>
          <cell r="J12">
            <v>1860</v>
          </cell>
        </row>
        <row r="13">
          <cell r="A13" t="str">
            <v xml:space="preserve"> 01-5111-10-21                          </v>
          </cell>
          <cell r="B13" t="str">
            <v xml:space="preserve"> RETIREMENT                     </v>
          </cell>
          <cell r="E13">
            <v>16410</v>
          </cell>
          <cell r="F13">
            <v>16901.7</v>
          </cell>
          <cell r="G13">
            <v>17321</v>
          </cell>
          <cell r="H13">
            <v>8093.84</v>
          </cell>
          <cell r="I13">
            <v>17299</v>
          </cell>
          <cell r="J13">
            <v>22438</v>
          </cell>
        </row>
        <row r="14">
          <cell r="A14" t="str">
            <v xml:space="preserve"> 01-5112-10-21                          </v>
          </cell>
          <cell r="B14" t="str">
            <v xml:space="preserve"> FICA                           </v>
          </cell>
          <cell r="E14">
            <v>13024</v>
          </cell>
          <cell r="F14">
            <v>12554.48</v>
          </cell>
          <cell r="G14">
            <v>13536</v>
          </cell>
          <cell r="H14">
            <v>6052.07</v>
          </cell>
          <cell r="I14">
            <v>13518</v>
          </cell>
          <cell r="J14">
            <v>14709</v>
          </cell>
        </row>
        <row r="15">
          <cell r="A15" t="str">
            <v xml:space="preserve"> 01-5114-10-21                          </v>
          </cell>
          <cell r="B15" t="str">
            <v xml:space="preserve"> UNEMPLOYMENT BENEFITS          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 xml:space="preserve"> 01-5116-10-21                          </v>
          </cell>
          <cell r="E16">
            <v>21871</v>
          </cell>
          <cell r="F16">
            <v>21865.64</v>
          </cell>
          <cell r="G16">
            <v>25397</v>
          </cell>
          <cell r="H16">
            <v>14806.63</v>
          </cell>
          <cell r="I16">
            <v>25397</v>
          </cell>
          <cell r="J16">
            <v>25225</v>
          </cell>
        </row>
        <row r="17">
          <cell r="A17" t="str">
            <v xml:space="preserve"> 01-5118-10-21                          </v>
          </cell>
          <cell r="B17" t="str">
            <v xml:space="preserve"> WORKER COMPENSATION            </v>
          </cell>
          <cell r="E17">
            <v>442</v>
          </cell>
          <cell r="F17">
            <v>414.57</v>
          </cell>
          <cell r="G17">
            <v>318</v>
          </cell>
          <cell r="H17">
            <v>148.19999999999999</v>
          </cell>
          <cell r="I17">
            <v>318</v>
          </cell>
          <cell r="J17">
            <v>212</v>
          </cell>
        </row>
        <row r="18">
          <cell r="A18" t="str">
            <v xml:space="preserve"> 01-5119-10-21                          </v>
          </cell>
          <cell r="B18" t="str">
            <v xml:space="preserve"> OTHER PAYROLL EXPENSE          </v>
          </cell>
          <cell r="E18">
            <v>4260</v>
          </cell>
          <cell r="F18">
            <v>4119.43</v>
          </cell>
          <cell r="G18">
            <v>4260</v>
          </cell>
          <cell r="H18">
            <v>2129.92</v>
          </cell>
          <cell r="I18">
            <v>4260</v>
          </cell>
          <cell r="J18">
            <v>4260</v>
          </cell>
        </row>
        <row r="20">
          <cell r="A20" t="str">
            <v xml:space="preserve"> 01-5201-10-21                          </v>
          </cell>
          <cell r="B20" t="str">
            <v xml:space="preserve"> OFFICE SUPPLIES                </v>
          </cell>
          <cell r="E20">
            <v>1500</v>
          </cell>
          <cell r="F20">
            <v>1501.82</v>
          </cell>
          <cell r="G20">
            <v>6100</v>
          </cell>
          <cell r="H20">
            <v>5085.71</v>
          </cell>
          <cell r="I20">
            <v>6100</v>
          </cell>
          <cell r="J20">
            <v>1500</v>
          </cell>
        </row>
        <row r="21">
          <cell r="A21" t="str">
            <v xml:space="preserve"> 01-5202-10-21                          </v>
          </cell>
          <cell r="B21" t="str">
            <v xml:space="preserve"> POSTAGE                        </v>
          </cell>
          <cell r="E21">
            <v>1500</v>
          </cell>
          <cell r="F21">
            <v>1080.31</v>
          </cell>
          <cell r="G21">
            <v>1500</v>
          </cell>
          <cell r="H21">
            <v>785.82</v>
          </cell>
          <cell r="I21">
            <v>1500</v>
          </cell>
          <cell r="J21">
            <v>1500</v>
          </cell>
        </row>
        <row r="22">
          <cell r="A22" t="str">
            <v xml:space="preserve"> 01-5299-10-21                          </v>
          </cell>
          <cell r="B22" t="str">
            <v xml:space="preserve"> MISCELLANEOUS SUPPLIES         </v>
          </cell>
          <cell r="E22">
            <v>1200</v>
          </cell>
          <cell r="F22">
            <v>829.67</v>
          </cell>
          <cell r="G22">
            <v>1200</v>
          </cell>
          <cell r="H22">
            <v>488.75</v>
          </cell>
          <cell r="I22">
            <v>1000</v>
          </cell>
          <cell r="J22">
            <v>1000</v>
          </cell>
        </row>
        <row r="24">
          <cell r="A24" t="str">
            <v xml:space="preserve"> 01-5401-10-21                          </v>
          </cell>
          <cell r="B24" t="str">
            <v xml:space="preserve"> COMMUNICATIONS                 </v>
          </cell>
          <cell r="E24">
            <v>1000</v>
          </cell>
          <cell r="F24">
            <v>19.07</v>
          </cell>
          <cell r="G24">
            <v>1000</v>
          </cell>
          <cell r="H24">
            <v>0</v>
          </cell>
          <cell r="I24">
            <v>650</v>
          </cell>
          <cell r="J24">
            <v>0</v>
          </cell>
        </row>
        <row r="25">
          <cell r="A25" t="str">
            <v xml:space="preserve"> 01-5402-10-21                          </v>
          </cell>
          <cell r="B25" t="str">
            <v xml:space="preserve"> DUES &amp; SUBSCRIPTIONS          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 t="str">
            <v xml:space="preserve"> 01-5403-10-21                          </v>
          </cell>
          <cell r="B26" t="str">
            <v xml:space="preserve"> GENERAL INSURANCE              </v>
          </cell>
          <cell r="E26">
            <v>503</v>
          </cell>
          <cell r="F26">
            <v>94.16</v>
          </cell>
          <cell r="G26">
            <v>98</v>
          </cell>
          <cell r="H26">
            <v>44.6</v>
          </cell>
          <cell r="I26">
            <v>98</v>
          </cell>
          <cell r="J26">
            <v>100</v>
          </cell>
        </row>
        <row r="27">
          <cell r="A27" t="str">
            <v xml:space="preserve"> 01-5404-10-21                          </v>
          </cell>
          <cell r="B27" t="str">
            <v xml:space="preserve"> PROFESSIONAL FEES              </v>
          </cell>
          <cell r="E27">
            <v>14000</v>
          </cell>
          <cell r="F27">
            <v>11702.87</v>
          </cell>
          <cell r="G27">
            <v>15000</v>
          </cell>
          <cell r="H27">
            <v>6702.87</v>
          </cell>
          <cell r="I27">
            <v>14000</v>
          </cell>
          <cell r="J27">
            <v>14000</v>
          </cell>
        </row>
        <row r="28">
          <cell r="A28" t="str">
            <v xml:space="preserve"> 01-5405-10-21                          </v>
          </cell>
          <cell r="B28" t="str">
            <v xml:space="preserve"> ADVERTISING                    </v>
          </cell>
          <cell r="E28">
            <v>1000</v>
          </cell>
          <cell r="F28">
            <v>1223.56</v>
          </cell>
          <cell r="G28">
            <v>1500</v>
          </cell>
          <cell r="H28">
            <v>0</v>
          </cell>
          <cell r="I28">
            <v>0</v>
          </cell>
          <cell r="J28">
            <v>1500</v>
          </cell>
        </row>
        <row r="29">
          <cell r="A29" t="str">
            <v xml:space="preserve"> 01-5406-10-21                          </v>
          </cell>
          <cell r="B29" t="str">
            <v xml:space="preserve"> TRAVEL, TRAINING &amp; SEMINARS    </v>
          </cell>
          <cell r="E29">
            <v>2000</v>
          </cell>
          <cell r="F29">
            <v>1914.27</v>
          </cell>
          <cell r="G29">
            <v>2000</v>
          </cell>
          <cell r="H29">
            <v>1371.3</v>
          </cell>
          <cell r="I29">
            <v>2680</v>
          </cell>
          <cell r="J29">
            <v>2500</v>
          </cell>
        </row>
        <row r="30">
          <cell r="A30" t="str">
            <v xml:space="preserve"> 01-5418-10-21                          </v>
          </cell>
          <cell r="B30" t="str">
            <v xml:space="preserve"> AUTO ALLOWANCE                 </v>
          </cell>
          <cell r="E30">
            <v>5280</v>
          </cell>
          <cell r="F30">
            <v>4826.4799999999996</v>
          </cell>
          <cell r="G30">
            <v>5280</v>
          </cell>
          <cell r="H30">
            <v>2640.04</v>
          </cell>
          <cell r="I30">
            <v>5280</v>
          </cell>
          <cell r="J30">
            <v>5280</v>
          </cell>
        </row>
        <row r="31">
          <cell r="A31" t="str">
            <v xml:space="preserve"> 01-5499-10-21                          </v>
          </cell>
          <cell r="B31" t="str">
            <v xml:space="preserve"> MISCELLANEOUS SERVICES         </v>
          </cell>
          <cell r="E31">
            <v>4000</v>
          </cell>
          <cell r="F31">
            <v>4303.47</v>
          </cell>
          <cell r="G31">
            <v>4000</v>
          </cell>
          <cell r="H31">
            <v>2405.1999999999998</v>
          </cell>
          <cell r="I31">
            <v>4000</v>
          </cell>
          <cell r="J31">
            <v>4000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43"/>
      <sheetName val="01-10-43 Book"/>
    </sheetNames>
    <sheetDataSet>
      <sheetData sheetId="0">
        <row r="10">
          <cell r="A10" t="str">
            <v xml:space="preserve"> 01-5101-10-43                          </v>
          </cell>
          <cell r="B10" t="str">
            <v xml:space="preserve"> SALARIES                       </v>
          </cell>
          <cell r="E10">
            <v>55571</v>
          </cell>
          <cell r="F10">
            <v>57289.56</v>
          </cell>
          <cell r="G10">
            <v>59024</v>
          </cell>
          <cell r="H10">
            <v>26802.6</v>
          </cell>
          <cell r="I10">
            <v>59914</v>
          </cell>
          <cell r="J10">
            <v>63650</v>
          </cell>
        </row>
        <row r="11">
          <cell r="A11" t="str">
            <v xml:space="preserve"> 01-5106-10-43                          </v>
          </cell>
          <cell r="B11" t="str">
            <v xml:space="preserve"> OVERTIME                       </v>
          </cell>
          <cell r="E11">
            <v>1450</v>
          </cell>
          <cell r="F11">
            <v>2833.33</v>
          </cell>
          <cell r="G11">
            <v>3000</v>
          </cell>
          <cell r="H11">
            <v>419.5</v>
          </cell>
          <cell r="I11">
            <v>3000</v>
          </cell>
          <cell r="J11">
            <v>3000</v>
          </cell>
        </row>
        <row r="12">
          <cell r="A12" t="str">
            <v xml:space="preserve"> 01-5107-10-43                          </v>
          </cell>
          <cell r="B12" t="str">
            <v xml:space="preserve"> HOLIDAY PAY                    </v>
          </cell>
          <cell r="E12">
            <v>0</v>
          </cell>
          <cell r="F12">
            <v>231.37</v>
          </cell>
          <cell r="G12">
            <v>500</v>
          </cell>
          <cell r="H12">
            <v>0</v>
          </cell>
          <cell r="I12">
            <v>400</v>
          </cell>
          <cell r="J12">
            <v>400</v>
          </cell>
        </row>
        <row r="13">
          <cell r="A13" t="str">
            <v xml:space="preserve"> 01-5110-10-43                          </v>
          </cell>
          <cell r="B13" t="str">
            <v xml:space="preserve"> LONGEVITY                      </v>
          </cell>
          <cell r="E13">
            <v>360</v>
          </cell>
          <cell r="F13">
            <v>360</v>
          </cell>
          <cell r="G13">
            <v>480</v>
          </cell>
          <cell r="H13">
            <v>480</v>
          </cell>
          <cell r="I13">
            <v>480</v>
          </cell>
          <cell r="J13">
            <v>600</v>
          </cell>
        </row>
        <row r="14">
          <cell r="A14" t="str">
            <v xml:space="preserve"> 01-5111-10-43                          </v>
          </cell>
          <cell r="B14" t="str">
            <v xml:space="preserve"> RETIREMENT                     </v>
          </cell>
          <cell r="E14">
            <v>5392</v>
          </cell>
          <cell r="F14">
            <v>5906.18</v>
          </cell>
          <cell r="G14">
            <v>5826</v>
          </cell>
          <cell r="H14">
            <v>2723.79</v>
          </cell>
          <cell r="I14">
            <v>6523</v>
          </cell>
          <cell r="J14">
            <v>7878</v>
          </cell>
        </row>
        <row r="15">
          <cell r="A15" t="str">
            <v xml:space="preserve"> 01-5112-10-43                          </v>
          </cell>
          <cell r="B15" t="str">
            <v xml:space="preserve"> FICA                           </v>
          </cell>
          <cell r="E15">
            <v>4279</v>
          </cell>
          <cell r="F15">
            <v>4519.32</v>
          </cell>
          <cell r="G15">
            <v>4552</v>
          </cell>
          <cell r="H15">
            <v>2060.2600000000002</v>
          </cell>
          <cell r="I15">
            <v>5097</v>
          </cell>
          <cell r="J15">
            <v>5195</v>
          </cell>
        </row>
        <row r="16">
          <cell r="A16" t="str">
            <v xml:space="preserve"> 01-5116-10-43                          </v>
          </cell>
          <cell r="B16" t="str">
            <v xml:space="preserve"> HEALTH/LIFE INSURANCE          </v>
          </cell>
          <cell r="E16">
            <v>10912</v>
          </cell>
          <cell r="F16">
            <v>10930.76</v>
          </cell>
          <cell r="G16">
            <v>12684</v>
          </cell>
          <cell r="H16">
            <v>7397.34</v>
          </cell>
          <cell r="I16">
            <v>12684</v>
          </cell>
          <cell r="J16">
            <v>12598</v>
          </cell>
        </row>
        <row r="17">
          <cell r="A17" t="str">
            <v xml:space="preserve"> 01-5118-10-43                          </v>
          </cell>
          <cell r="B17" t="str">
            <v xml:space="preserve"> WORKER COMPENSATION            </v>
          </cell>
          <cell r="E17">
            <v>929</v>
          </cell>
          <cell r="F17">
            <v>898.26</v>
          </cell>
          <cell r="G17">
            <v>682</v>
          </cell>
          <cell r="H17">
            <v>317.08999999999997</v>
          </cell>
          <cell r="I17">
            <v>719</v>
          </cell>
          <cell r="J17">
            <v>508</v>
          </cell>
        </row>
        <row r="18">
          <cell r="A18" t="str">
            <v xml:space="preserve"> 01-5119-10-43                          </v>
          </cell>
          <cell r="B18" t="str">
            <v xml:space="preserve"> OTHER PAYROLL EXPENSE          </v>
          </cell>
          <cell r="E18">
            <v>0</v>
          </cell>
          <cell r="F18">
            <v>0</v>
          </cell>
          <cell r="G18">
            <v>0</v>
          </cell>
          <cell r="H18">
            <v>120</v>
          </cell>
          <cell r="I18">
            <v>260</v>
          </cell>
          <cell r="J18">
            <v>260</v>
          </cell>
        </row>
        <row r="20">
          <cell r="A20" t="str">
            <v xml:space="preserve"> 01-5201-10-43                          </v>
          </cell>
          <cell r="B20" t="str">
            <v xml:space="preserve"> OFFICE SUPPLIES                </v>
          </cell>
          <cell r="E20">
            <v>2500</v>
          </cell>
          <cell r="F20">
            <v>1546.38</v>
          </cell>
          <cell r="G20">
            <v>2500</v>
          </cell>
          <cell r="H20">
            <v>361.68</v>
          </cell>
          <cell r="I20">
            <v>2500</v>
          </cell>
          <cell r="J20">
            <v>2500</v>
          </cell>
        </row>
        <row r="21">
          <cell r="A21" t="str">
            <v xml:space="preserve"> 01-5202-10-43                          </v>
          </cell>
          <cell r="B21" t="str">
            <v xml:space="preserve"> POSTAGE                        </v>
          </cell>
          <cell r="E21">
            <v>500</v>
          </cell>
          <cell r="F21">
            <v>6.48</v>
          </cell>
          <cell r="G21">
            <v>500</v>
          </cell>
          <cell r="H21">
            <v>4.6100000000000003</v>
          </cell>
          <cell r="I21">
            <v>500</v>
          </cell>
          <cell r="J21">
            <v>500</v>
          </cell>
        </row>
        <row r="22">
          <cell r="A22" t="str">
            <v xml:space="preserve"> 01-5208-10-43                          </v>
          </cell>
          <cell r="B22" t="str">
            <v xml:space="preserve"> CLEANING SUPPLIES              </v>
          </cell>
          <cell r="E22">
            <v>3300</v>
          </cell>
          <cell r="F22">
            <v>3298.28</v>
          </cell>
          <cell r="G22">
            <v>3300</v>
          </cell>
          <cell r="H22">
            <v>1336.04</v>
          </cell>
          <cell r="I22">
            <v>3290</v>
          </cell>
          <cell r="J22">
            <v>3290</v>
          </cell>
        </row>
        <row r="23">
          <cell r="A23" t="str">
            <v xml:space="preserve"> 01-5295-10-43                          </v>
          </cell>
          <cell r="B23" t="str">
            <v xml:space="preserve"> TABLE &amp; CHAIR REPLACEMENT      </v>
          </cell>
          <cell r="E23">
            <v>4000</v>
          </cell>
          <cell r="F23">
            <v>2952.3</v>
          </cell>
          <cell r="G23">
            <v>4000</v>
          </cell>
          <cell r="H23">
            <v>0</v>
          </cell>
          <cell r="I23">
            <v>4000</v>
          </cell>
          <cell r="J23">
            <v>4000</v>
          </cell>
        </row>
        <row r="24">
          <cell r="A24" t="str">
            <v xml:space="preserve"> 01-5299-10-43                          </v>
          </cell>
          <cell r="B24" t="str">
            <v xml:space="preserve"> MISCELLANEOUS SUPPLIES         </v>
          </cell>
          <cell r="E24">
            <v>2000</v>
          </cell>
          <cell r="F24">
            <v>2092.62</v>
          </cell>
          <cell r="G24">
            <v>2000</v>
          </cell>
          <cell r="H24">
            <v>676.77</v>
          </cell>
          <cell r="I24">
            <v>2010</v>
          </cell>
          <cell r="J24">
            <v>2010</v>
          </cell>
        </row>
        <row r="26">
          <cell r="A26" t="str">
            <v xml:space="preserve"> 01-5302-10-43                          </v>
          </cell>
          <cell r="B26" t="str">
            <v xml:space="preserve"> BUILDING MAINTENANCE           </v>
          </cell>
          <cell r="E26">
            <v>13800</v>
          </cell>
          <cell r="F26">
            <v>13980.69</v>
          </cell>
          <cell r="G26">
            <v>25800</v>
          </cell>
          <cell r="H26">
            <v>12309.47</v>
          </cell>
          <cell r="I26">
            <v>25800</v>
          </cell>
          <cell r="J26">
            <v>15000</v>
          </cell>
        </row>
        <row r="27">
          <cell r="A27" t="str">
            <v xml:space="preserve"> 01-5303-10-43                          </v>
          </cell>
          <cell r="B27" t="str">
            <v xml:space="preserve"> GROUNDS MAINTENANCE            </v>
          </cell>
          <cell r="E27">
            <v>1700</v>
          </cell>
          <cell r="F27">
            <v>1008.21</v>
          </cell>
          <cell r="G27">
            <v>1700</v>
          </cell>
          <cell r="H27">
            <v>931.01</v>
          </cell>
          <cell r="I27">
            <v>3200</v>
          </cell>
          <cell r="J27">
            <v>1700</v>
          </cell>
        </row>
        <row r="28">
          <cell r="A28" t="str">
            <v xml:space="preserve"> 01-5304-10-43                          </v>
          </cell>
          <cell r="B28" t="str">
            <v xml:space="preserve"> MACHINERY &amp; EQUIPMENT MAINT.   </v>
          </cell>
          <cell r="E28">
            <v>2700</v>
          </cell>
          <cell r="F28">
            <v>2828.21</v>
          </cell>
          <cell r="G28">
            <v>2700</v>
          </cell>
          <cell r="H28">
            <v>1476.23</v>
          </cell>
          <cell r="I28">
            <v>2700</v>
          </cell>
          <cell r="J28">
            <v>2700</v>
          </cell>
        </row>
        <row r="29">
          <cell r="A29" t="str">
            <v xml:space="preserve"> 01-5305-10-43                          </v>
          </cell>
          <cell r="B29" t="str">
            <v xml:space="preserve"> VEHICLE MAINTENANCE            </v>
          </cell>
          <cell r="E29">
            <v>1000</v>
          </cell>
          <cell r="F29">
            <v>59.98</v>
          </cell>
          <cell r="G29">
            <v>1000</v>
          </cell>
          <cell r="H29">
            <v>87.61</v>
          </cell>
          <cell r="I29">
            <v>1000</v>
          </cell>
          <cell r="J29">
            <v>1000</v>
          </cell>
        </row>
        <row r="30">
          <cell r="A30" t="str">
            <v xml:space="preserve"> 01-5309-10-43                          </v>
          </cell>
          <cell r="B30" t="str">
            <v xml:space="preserve"> OFFICE EQUIPMENT MAINTENANCE   </v>
          </cell>
          <cell r="E30">
            <v>425</v>
          </cell>
          <cell r="F30">
            <v>0</v>
          </cell>
          <cell r="G30">
            <v>425</v>
          </cell>
          <cell r="H30">
            <v>0</v>
          </cell>
          <cell r="I30">
            <v>425</v>
          </cell>
          <cell r="J30">
            <v>425</v>
          </cell>
        </row>
        <row r="32">
          <cell r="A32" t="str">
            <v xml:space="preserve"> 01-5401-10-43                          </v>
          </cell>
          <cell r="B32" t="str">
            <v xml:space="preserve"> COMMUNICATIONS                 </v>
          </cell>
          <cell r="E32">
            <v>1100</v>
          </cell>
          <cell r="F32">
            <v>2149.77</v>
          </cell>
          <cell r="G32">
            <v>2445</v>
          </cell>
          <cell r="H32">
            <v>1528.63</v>
          </cell>
          <cell r="I32">
            <v>2445</v>
          </cell>
          <cell r="J32">
            <v>2445</v>
          </cell>
        </row>
        <row r="33">
          <cell r="A33" t="str">
            <v xml:space="preserve"> 01-5403-10-43                          </v>
          </cell>
          <cell r="B33" t="str">
            <v xml:space="preserve"> GENERAL INSURANCE              </v>
          </cell>
          <cell r="E33">
            <v>1813</v>
          </cell>
          <cell r="F33">
            <v>1925.11</v>
          </cell>
          <cell r="G33">
            <v>1984</v>
          </cell>
          <cell r="H33">
            <v>1391.74</v>
          </cell>
          <cell r="I33">
            <v>2800</v>
          </cell>
          <cell r="J33">
            <v>2940</v>
          </cell>
        </row>
        <row r="34">
          <cell r="A34" t="str">
            <v xml:space="preserve"> 01-5404-10-43                          </v>
          </cell>
          <cell r="B34" t="str">
            <v xml:space="preserve"> PROFESSIONAL FEES              </v>
          </cell>
          <cell r="E34">
            <v>1000</v>
          </cell>
          <cell r="F34">
            <v>909</v>
          </cell>
          <cell r="G34">
            <v>1000</v>
          </cell>
          <cell r="H34">
            <v>36</v>
          </cell>
          <cell r="I34">
            <v>1000</v>
          </cell>
          <cell r="J34">
            <v>1000</v>
          </cell>
        </row>
        <row r="35">
          <cell r="A35" t="str">
            <v xml:space="preserve"> 01-5405-10-43                          </v>
          </cell>
          <cell r="B35" t="str">
            <v xml:space="preserve"> ADVERTISING                    </v>
          </cell>
          <cell r="E35">
            <v>1000</v>
          </cell>
          <cell r="F35">
            <v>0</v>
          </cell>
          <cell r="G35">
            <v>1000</v>
          </cell>
          <cell r="H35">
            <v>0</v>
          </cell>
          <cell r="I35">
            <v>1000</v>
          </cell>
          <cell r="J35">
            <v>1000</v>
          </cell>
        </row>
        <row r="36">
          <cell r="A36" t="str">
            <v xml:space="preserve"> 01-5406-10-43                          </v>
          </cell>
          <cell r="B36" t="str">
            <v xml:space="preserve"> TRAINING                       </v>
          </cell>
          <cell r="E36">
            <v>1000</v>
          </cell>
          <cell r="F36">
            <v>359.74</v>
          </cell>
          <cell r="G36">
            <v>1000</v>
          </cell>
          <cell r="H36">
            <v>52.33</v>
          </cell>
          <cell r="I36">
            <v>1000</v>
          </cell>
          <cell r="J36">
            <v>1000</v>
          </cell>
        </row>
        <row r="37">
          <cell r="A37" t="str">
            <v xml:space="preserve"> 01-5408-10-43                          </v>
          </cell>
          <cell r="B37" t="str">
            <v xml:space="preserve"> ELECTRIC UTILITY SERVICE       </v>
          </cell>
          <cell r="E37">
            <v>17304</v>
          </cell>
          <cell r="F37">
            <v>11815.99</v>
          </cell>
          <cell r="G37">
            <v>17304</v>
          </cell>
          <cell r="H37">
            <v>4492.6400000000003</v>
          </cell>
          <cell r="I37">
            <v>17304</v>
          </cell>
          <cell r="J37">
            <v>15573.6</v>
          </cell>
        </row>
        <row r="38">
          <cell r="A38" t="str">
            <v xml:space="preserve"> 01-5409-10-43                          </v>
          </cell>
          <cell r="B38" t="str">
            <v xml:space="preserve"> CONTRACTUAL SERVICES           </v>
          </cell>
          <cell r="E38">
            <v>22048</v>
          </cell>
          <cell r="F38">
            <v>14429.32</v>
          </cell>
          <cell r="G38">
            <v>22048</v>
          </cell>
          <cell r="H38">
            <v>12950.73</v>
          </cell>
          <cell r="I38">
            <v>28374</v>
          </cell>
          <cell r="J38">
            <v>22048</v>
          </cell>
        </row>
        <row r="39">
          <cell r="A39" t="str">
            <v xml:space="preserve"> 01-5440-10-43                          </v>
          </cell>
          <cell r="B39" t="str">
            <v xml:space="preserve"> NATURAL GAS UTILITY SERVICE    </v>
          </cell>
          <cell r="E39">
            <v>3211</v>
          </cell>
          <cell r="F39">
            <v>1167.56</v>
          </cell>
          <cell r="G39">
            <v>3211</v>
          </cell>
          <cell r="H39">
            <v>1610.49</v>
          </cell>
          <cell r="I39">
            <v>3211</v>
          </cell>
          <cell r="J39">
            <v>3243.11</v>
          </cell>
        </row>
        <row r="40">
          <cell r="A40" t="str">
            <v xml:space="preserve"> 01-5441-10-43                          </v>
          </cell>
          <cell r="B40" t="str">
            <v xml:space="preserve"> SOLID WASTE UTILITY SERVICE    </v>
          </cell>
          <cell r="E40">
            <v>2891</v>
          </cell>
          <cell r="F40">
            <v>2843.76</v>
          </cell>
          <cell r="G40">
            <v>2891</v>
          </cell>
          <cell r="H40">
            <v>1492.98</v>
          </cell>
          <cell r="I40">
            <v>2891</v>
          </cell>
          <cell r="J40">
            <v>2891</v>
          </cell>
        </row>
        <row r="41">
          <cell r="A41" t="str">
            <v xml:space="preserve"> 01-5442-10-43                          </v>
          </cell>
          <cell r="B41" t="str">
            <v xml:space="preserve"> WATER/SEWER UTILITY SERVICE    </v>
          </cell>
          <cell r="E41">
            <v>10880</v>
          </cell>
          <cell r="F41">
            <v>7503.52</v>
          </cell>
          <cell r="G41">
            <v>10880</v>
          </cell>
          <cell r="H41">
            <v>2662.27</v>
          </cell>
          <cell r="I41">
            <v>10880</v>
          </cell>
          <cell r="J41">
            <v>10227.199999999999</v>
          </cell>
        </row>
        <row r="42">
          <cell r="A42" t="str">
            <v xml:space="preserve"> 01-5446-10-43                          </v>
          </cell>
          <cell r="B42" t="str">
            <v xml:space="preserve"> STORM WATER UTILITY FEES       </v>
          </cell>
          <cell r="E42">
            <v>2742</v>
          </cell>
          <cell r="F42">
            <v>2611.08</v>
          </cell>
          <cell r="G42">
            <v>2742</v>
          </cell>
          <cell r="H42">
            <v>1305.54</v>
          </cell>
          <cell r="I42">
            <v>2742</v>
          </cell>
          <cell r="J42">
            <v>2742</v>
          </cell>
        </row>
        <row r="43">
          <cell r="A43" t="str">
            <v xml:space="preserve"> 01-5455-10-43                          </v>
          </cell>
          <cell r="B43" t="str">
            <v xml:space="preserve"> UNIFORM PURCHASE/RENTAL        </v>
          </cell>
          <cell r="E43">
            <v>2200</v>
          </cell>
          <cell r="F43">
            <v>2197.69</v>
          </cell>
          <cell r="G43">
            <v>2200</v>
          </cell>
          <cell r="H43">
            <v>1110.4000000000001</v>
          </cell>
          <cell r="I43">
            <v>2200</v>
          </cell>
          <cell r="J43">
            <v>2200</v>
          </cell>
        </row>
        <row r="44">
          <cell r="A44" t="str">
            <v xml:space="preserve"> 01-5460-10-43                          </v>
          </cell>
          <cell r="B44" t="str">
            <v xml:space="preserve"> OFFICE EQUIPMENT RENTAL        </v>
          </cell>
          <cell r="E44">
            <v>1224</v>
          </cell>
          <cell r="F44">
            <v>1041.32</v>
          </cell>
          <cell r="G44">
            <v>1224</v>
          </cell>
          <cell r="H44">
            <v>396.65</v>
          </cell>
          <cell r="I44">
            <v>1224</v>
          </cell>
          <cell r="J44">
            <v>1224</v>
          </cell>
        </row>
        <row r="45">
          <cell r="A45" t="str">
            <v xml:space="preserve"> 01-5498-10-43                          </v>
          </cell>
          <cell r="B45" t="str">
            <v xml:space="preserve"> SANTA FE DEPOT EXPENSES        </v>
          </cell>
          <cell r="E45">
            <v>45000</v>
          </cell>
          <cell r="F45">
            <v>33247</v>
          </cell>
          <cell r="G45">
            <v>63500</v>
          </cell>
          <cell r="H45">
            <v>16046.97</v>
          </cell>
          <cell r="I45">
            <v>63500</v>
          </cell>
          <cell r="J45">
            <v>45400</v>
          </cell>
        </row>
        <row r="46">
          <cell r="A46" t="str">
            <v xml:space="preserve"> 01-5499-10-43                          </v>
          </cell>
          <cell r="B46" t="str">
            <v xml:space="preserve"> MISCELLANEOUS SERVICES         </v>
          </cell>
          <cell r="E46">
            <v>2500</v>
          </cell>
          <cell r="F46">
            <v>257.85000000000002</v>
          </cell>
          <cell r="G46">
            <v>2500</v>
          </cell>
          <cell r="H46">
            <v>84.23</v>
          </cell>
          <cell r="I46">
            <v>2500</v>
          </cell>
          <cell r="J46">
            <v>2500</v>
          </cell>
        </row>
        <row r="48">
          <cell r="A48" t="str">
            <v xml:space="preserve"> 01-5504-10-43</v>
          </cell>
          <cell r="B48" t="str">
            <v xml:space="preserve"> MACHINERY &amp; EQUIPMENT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8000</v>
          </cell>
        </row>
        <row r="50">
          <cell r="A50" t="str">
            <v xml:space="preserve"> 01-6502-10-43                          </v>
          </cell>
          <cell r="B50" t="str">
            <v xml:space="preserve"> BUILDINGS                      </v>
          </cell>
          <cell r="E50">
            <v>38500</v>
          </cell>
          <cell r="F50">
            <v>36297.78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 xml:space="preserve"> 01-6507-10-43                          </v>
          </cell>
          <cell r="B51" t="str">
            <v xml:space="preserve"> IMPROVEMENTS OTHER THAN BLDNGS </v>
          </cell>
          <cell r="E51">
            <v>0</v>
          </cell>
          <cell r="F51">
            <v>390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workbookViewId="0">
      <selection activeCell="N30" sqref="N30"/>
    </sheetView>
  </sheetViews>
  <sheetFormatPr defaultRowHeight="15" x14ac:dyDescent="0.25"/>
  <cols>
    <col min="1" max="1" width="38.85546875" customWidth="1"/>
    <col min="2" max="3" width="11.28515625" hidden="1" customWidth="1"/>
    <col min="4" max="6" width="10.7109375" bestFit="1" customWidth="1"/>
    <col min="7" max="7" width="12.7109375" bestFit="1" customWidth="1"/>
    <col min="8" max="8" width="10.7109375" bestFit="1" customWidth="1"/>
    <col min="9" max="9" width="11.42578125" bestFit="1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11" x14ac:dyDescent="0.25">
      <c r="A2" s="1" t="s">
        <v>618</v>
      </c>
      <c r="B2" s="1"/>
      <c r="C2" s="1"/>
      <c r="D2" s="1"/>
      <c r="E2" s="1"/>
      <c r="F2" s="1"/>
      <c r="G2" s="3"/>
      <c r="H2" s="2"/>
      <c r="I2" s="2"/>
    </row>
    <row r="3" spans="1:11" x14ac:dyDescent="0.25">
      <c r="A3" s="1" t="s">
        <v>1</v>
      </c>
      <c r="B3" s="1"/>
      <c r="C3" s="1"/>
      <c r="D3" s="1"/>
      <c r="E3" s="1"/>
      <c r="F3" s="1"/>
      <c r="G3" s="1"/>
      <c r="H3" s="2"/>
      <c r="I3" s="2"/>
    </row>
    <row r="4" spans="1:11" x14ac:dyDescent="0.25">
      <c r="A4" s="1"/>
      <c r="B4" s="1"/>
      <c r="C4" s="1"/>
      <c r="D4" s="1"/>
      <c r="E4" s="1"/>
      <c r="F4" s="1"/>
      <c r="G4" s="1"/>
      <c r="H4" s="4"/>
      <c r="I4" s="4"/>
    </row>
    <row r="5" spans="1:11" x14ac:dyDescent="0.25">
      <c r="A5" s="5"/>
      <c r="B5" s="4"/>
      <c r="C5" s="4"/>
      <c r="D5" s="4"/>
      <c r="E5" s="4"/>
      <c r="F5" s="4"/>
      <c r="G5" s="4"/>
      <c r="H5" s="4"/>
      <c r="I5" s="4"/>
    </row>
    <row r="6" spans="1:11" x14ac:dyDescent="0.25">
      <c r="A6" s="6"/>
      <c r="B6" s="7" t="s">
        <v>45</v>
      </c>
      <c r="C6" s="7" t="s">
        <v>45</v>
      </c>
      <c r="D6" s="7" t="s">
        <v>46</v>
      </c>
      <c r="E6" s="7" t="s">
        <v>46</v>
      </c>
      <c r="F6" s="7" t="s">
        <v>262</v>
      </c>
      <c r="G6" s="7" t="s">
        <v>262</v>
      </c>
      <c r="H6" s="7" t="s">
        <v>262</v>
      </c>
      <c r="I6" s="7" t="s">
        <v>619</v>
      </c>
    </row>
    <row r="7" spans="1:11" x14ac:dyDescent="0.25">
      <c r="A7" s="6"/>
      <c r="B7" s="7" t="s">
        <v>3</v>
      </c>
      <c r="C7" s="7" t="s">
        <v>47</v>
      </c>
      <c r="D7" s="7" t="s">
        <v>48</v>
      </c>
      <c r="E7" s="7" t="s">
        <v>47</v>
      </c>
      <c r="F7" s="8" t="s">
        <v>48</v>
      </c>
      <c r="G7" s="7" t="s">
        <v>47</v>
      </c>
      <c r="H7" s="7" t="s">
        <v>49</v>
      </c>
      <c r="I7" s="7" t="s">
        <v>50</v>
      </c>
    </row>
    <row r="8" spans="1:11" ht="15.75" thickBot="1" x14ac:dyDescent="0.3">
      <c r="A8" s="9" t="s">
        <v>2</v>
      </c>
      <c r="B8" s="9"/>
      <c r="C8" s="9"/>
      <c r="D8" s="9" t="s">
        <v>3</v>
      </c>
      <c r="E8" s="9"/>
      <c r="F8" s="10" t="s">
        <v>51</v>
      </c>
      <c r="G8" s="9" t="s">
        <v>52</v>
      </c>
      <c r="H8" s="9" t="s">
        <v>51</v>
      </c>
      <c r="I8" s="9" t="s">
        <v>51</v>
      </c>
    </row>
    <row r="9" spans="1:11" ht="15.75" thickTop="1" x14ac:dyDescent="0.25">
      <c r="A9" s="4"/>
      <c r="B9" s="4"/>
      <c r="C9" s="4"/>
      <c r="D9" s="4"/>
      <c r="E9" s="4"/>
      <c r="F9" s="4"/>
      <c r="G9" s="4"/>
      <c r="H9" s="4"/>
      <c r="I9" s="4"/>
    </row>
    <row r="10" spans="1:11" x14ac:dyDescent="0.25">
      <c r="A10" s="11" t="s">
        <v>4</v>
      </c>
      <c r="B10" s="11">
        <v>7474915</v>
      </c>
      <c r="C10" s="11">
        <v>7403837</v>
      </c>
      <c r="D10" s="11">
        <v>7403837</v>
      </c>
      <c r="E10" s="11">
        <v>7398892</v>
      </c>
      <c r="F10" s="11">
        <v>8899989</v>
      </c>
      <c r="G10" s="11">
        <v>8899989</v>
      </c>
      <c r="H10" s="11">
        <v>8899989</v>
      </c>
      <c r="I10" s="11">
        <v>7734968.5800000001</v>
      </c>
    </row>
    <row r="11" spans="1:11" x14ac:dyDescent="0.25">
      <c r="A11" s="4"/>
      <c r="B11" s="4"/>
      <c r="C11" s="4"/>
      <c r="D11" s="11"/>
      <c r="E11" s="11"/>
      <c r="F11" s="11"/>
      <c r="G11" s="11"/>
      <c r="H11" s="11"/>
      <c r="I11" s="11"/>
    </row>
    <row r="12" spans="1:11" ht="15.75" thickBot="1" x14ac:dyDescent="0.3">
      <c r="A12" s="11" t="s">
        <v>5</v>
      </c>
      <c r="B12" s="11">
        <v>14699509</v>
      </c>
      <c r="C12" s="11">
        <v>16156875</v>
      </c>
      <c r="D12" s="11">
        <v>15461938</v>
      </c>
      <c r="E12" s="11">
        <v>16365706.779999997</v>
      </c>
      <c r="F12" s="11">
        <v>13146344</v>
      </c>
      <c r="G12" s="11">
        <v>10192763.090000004</v>
      </c>
      <c r="H12" s="13">
        <v>14954875</v>
      </c>
      <c r="I12" s="13">
        <v>17030825</v>
      </c>
      <c r="J12" s="77"/>
      <c r="K12" s="77"/>
    </row>
    <row r="13" spans="1:11" ht="16.5" thickTop="1" thickBot="1" x14ac:dyDescent="0.3">
      <c r="A13" s="12" t="s">
        <v>6</v>
      </c>
      <c r="B13" s="12">
        <v>22174424</v>
      </c>
      <c r="C13" s="12">
        <v>23560712</v>
      </c>
      <c r="D13" s="12">
        <v>22865775</v>
      </c>
      <c r="E13" s="12">
        <v>23764598.779999997</v>
      </c>
      <c r="F13" s="12">
        <v>22046333</v>
      </c>
      <c r="G13" s="12">
        <v>19092752.090000004</v>
      </c>
      <c r="H13" s="12">
        <v>23854864</v>
      </c>
      <c r="I13" s="12">
        <v>24765793.579999998</v>
      </c>
    </row>
    <row r="14" spans="1:11" ht="15.75" thickTop="1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11" x14ac:dyDescent="0.25">
      <c r="A15" s="11"/>
      <c r="B15" s="11"/>
      <c r="C15" s="11"/>
      <c r="D15" s="11"/>
      <c r="E15" s="11"/>
      <c r="F15" s="11"/>
      <c r="G15" s="11"/>
      <c r="H15" s="11"/>
      <c r="I15" s="11"/>
    </row>
    <row r="16" spans="1:11" x14ac:dyDescent="0.25">
      <c r="A16" s="11" t="s">
        <v>7</v>
      </c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A17" s="11" t="s">
        <v>8</v>
      </c>
      <c r="B17" s="11">
        <v>484451</v>
      </c>
      <c r="C17" s="11">
        <v>459295.83999999997</v>
      </c>
      <c r="D17" s="11">
        <v>492276</v>
      </c>
      <c r="E17" s="11">
        <v>466899.41000000003</v>
      </c>
      <c r="F17" s="11">
        <v>521558</v>
      </c>
      <c r="G17" s="11">
        <v>244141.00000000003</v>
      </c>
      <c r="H17" s="11">
        <v>520001</v>
      </c>
      <c r="I17" s="11">
        <v>542652</v>
      </c>
    </row>
    <row r="18" spans="1:9" x14ac:dyDescent="0.25">
      <c r="A18" s="11" t="s">
        <v>9</v>
      </c>
      <c r="B18" s="11">
        <v>165393</v>
      </c>
      <c r="C18" s="11">
        <v>192061.34000000003</v>
      </c>
      <c r="D18" s="11">
        <v>281800</v>
      </c>
      <c r="E18" s="11">
        <v>212196.58000000002</v>
      </c>
      <c r="F18" s="11">
        <v>275239</v>
      </c>
      <c r="G18" s="11">
        <v>113537.11000000002</v>
      </c>
      <c r="H18" s="11">
        <v>272482</v>
      </c>
      <c r="I18" s="11">
        <v>254935</v>
      </c>
    </row>
    <row r="19" spans="1:9" x14ac:dyDescent="0.25">
      <c r="A19" s="11" t="s">
        <v>10</v>
      </c>
      <c r="B19" s="11">
        <v>168562</v>
      </c>
      <c r="C19" s="11">
        <v>165872.31999999995</v>
      </c>
      <c r="D19" s="11">
        <v>187385</v>
      </c>
      <c r="E19" s="11">
        <v>185469.2</v>
      </c>
      <c r="F19" s="11">
        <v>188438</v>
      </c>
      <c r="G19" s="11">
        <v>89134.949999999983</v>
      </c>
      <c r="H19" s="11">
        <v>189998</v>
      </c>
      <c r="I19" s="11">
        <v>215205</v>
      </c>
    </row>
    <row r="20" spans="1:9" x14ac:dyDescent="0.25">
      <c r="A20" s="11" t="s">
        <v>615</v>
      </c>
      <c r="B20" s="11">
        <v>43589</v>
      </c>
      <c r="C20" s="11">
        <v>33475.539999999994</v>
      </c>
      <c r="D20" s="11">
        <v>43890</v>
      </c>
      <c r="E20" s="11">
        <v>20090.400000000001</v>
      </c>
      <c r="F20" s="11">
        <v>45000</v>
      </c>
      <c r="G20" s="11">
        <v>13600</v>
      </c>
      <c r="H20" s="11">
        <v>27000</v>
      </c>
      <c r="I20" s="11">
        <v>27000</v>
      </c>
    </row>
    <row r="21" spans="1:9" x14ac:dyDescent="0.25">
      <c r="A21" s="11" t="s">
        <v>11</v>
      </c>
      <c r="B21" s="11">
        <v>68279</v>
      </c>
      <c r="C21" s="11">
        <v>55180</v>
      </c>
      <c r="D21" s="11">
        <v>75224</v>
      </c>
      <c r="E21" s="11">
        <v>102265.38</v>
      </c>
      <c r="F21" s="11">
        <v>61696</v>
      </c>
      <c r="G21" s="11">
        <v>35628.42</v>
      </c>
      <c r="H21" s="11">
        <v>73336</v>
      </c>
      <c r="I21" s="11">
        <v>110798.45</v>
      </c>
    </row>
    <row r="22" spans="1:9" x14ac:dyDescent="0.25">
      <c r="A22" s="11" t="s">
        <v>12</v>
      </c>
      <c r="B22" s="11">
        <v>93740</v>
      </c>
      <c r="C22" s="11">
        <v>89740</v>
      </c>
      <c r="D22" s="11">
        <v>93450</v>
      </c>
      <c r="E22" s="11">
        <v>83200</v>
      </c>
      <c r="F22" s="11">
        <v>89450</v>
      </c>
      <c r="G22" s="11">
        <v>23700</v>
      </c>
      <c r="H22" s="11">
        <v>89450</v>
      </c>
      <c r="I22" s="11">
        <v>89450</v>
      </c>
    </row>
    <row r="23" spans="1:9" x14ac:dyDescent="0.25">
      <c r="A23" s="11" t="s">
        <v>13</v>
      </c>
      <c r="B23" s="11">
        <v>248028</v>
      </c>
      <c r="C23" s="11">
        <v>246925.75</v>
      </c>
      <c r="D23" s="11">
        <v>253670</v>
      </c>
      <c r="E23" s="11">
        <v>248180.47</v>
      </c>
      <c r="F23" s="11">
        <v>270394</v>
      </c>
      <c r="G23" s="11">
        <v>128659.75</v>
      </c>
      <c r="H23" s="11">
        <v>267677</v>
      </c>
      <c r="I23" s="11">
        <v>280954</v>
      </c>
    </row>
    <row r="24" spans="1:9" x14ac:dyDescent="0.25">
      <c r="A24" s="11" t="s">
        <v>14</v>
      </c>
      <c r="B24" s="11">
        <v>224575</v>
      </c>
      <c r="C24" s="11">
        <v>215950</v>
      </c>
      <c r="D24" s="11">
        <v>265231</v>
      </c>
      <c r="E24" s="11">
        <v>229888.41999999998</v>
      </c>
      <c r="F24" s="11">
        <v>266602</v>
      </c>
      <c r="G24" s="11">
        <v>102665.60000000001</v>
      </c>
      <c r="H24" s="11">
        <v>277573</v>
      </c>
      <c r="I24" s="11">
        <v>251647.90999999997</v>
      </c>
    </row>
    <row r="25" spans="1:9" x14ac:dyDescent="0.25">
      <c r="A25" s="11" t="s">
        <v>15</v>
      </c>
      <c r="B25" s="11">
        <v>137298</v>
      </c>
      <c r="C25" s="11">
        <v>128063.75000000004</v>
      </c>
      <c r="D25" s="11">
        <v>139589</v>
      </c>
      <c r="E25" s="11">
        <v>147808.31000000003</v>
      </c>
      <c r="F25" s="11">
        <v>182863</v>
      </c>
      <c r="G25" s="11">
        <v>87396.26999999999</v>
      </c>
      <c r="H25" s="11">
        <v>190809</v>
      </c>
      <c r="I25" s="11">
        <v>335655</v>
      </c>
    </row>
    <row r="26" spans="1:9" x14ac:dyDescent="0.25">
      <c r="A26" s="11" t="s">
        <v>260</v>
      </c>
      <c r="B26" s="11">
        <v>349805</v>
      </c>
      <c r="C26" s="11">
        <v>314767.79000000004</v>
      </c>
      <c r="D26" s="11">
        <v>349173</v>
      </c>
      <c r="E26" s="11">
        <v>345612.29000000004</v>
      </c>
      <c r="F26" s="11">
        <v>443051</v>
      </c>
      <c r="G26" s="11">
        <v>200124.78999999998</v>
      </c>
      <c r="H26" s="11">
        <v>409441</v>
      </c>
      <c r="I26" s="11">
        <v>286208</v>
      </c>
    </row>
    <row r="27" spans="1:9" x14ac:dyDescent="0.25">
      <c r="A27" s="11" t="s">
        <v>16</v>
      </c>
      <c r="B27" s="11">
        <v>451313</v>
      </c>
      <c r="C27" s="11">
        <v>443431</v>
      </c>
      <c r="D27" s="11">
        <v>464256</v>
      </c>
      <c r="E27" s="11">
        <v>455003.70000000013</v>
      </c>
      <c r="F27" s="11">
        <v>491790</v>
      </c>
      <c r="G27" s="11">
        <v>222197.75999999998</v>
      </c>
      <c r="H27" s="11">
        <v>511776</v>
      </c>
      <c r="I27" s="11">
        <v>539950</v>
      </c>
    </row>
    <row r="28" spans="1:9" x14ac:dyDescent="0.25">
      <c r="A28" s="11" t="s">
        <v>17</v>
      </c>
      <c r="B28" s="11">
        <v>4648830</v>
      </c>
      <c r="C28" s="11">
        <v>4539207.6900000004</v>
      </c>
      <c r="D28" s="11">
        <v>4860079</v>
      </c>
      <c r="E28" s="11">
        <v>4718163.1400000015</v>
      </c>
      <c r="F28" s="11">
        <v>5184574</v>
      </c>
      <c r="G28" s="11">
        <v>2285217.75</v>
      </c>
      <c r="H28" s="11">
        <v>5173933</v>
      </c>
      <c r="I28" s="11">
        <v>5463899</v>
      </c>
    </row>
    <row r="29" spans="1:9" x14ac:dyDescent="0.25">
      <c r="A29" s="11" t="s">
        <v>18</v>
      </c>
      <c r="B29" s="11">
        <v>33684</v>
      </c>
      <c r="C29" s="11">
        <v>36396.699999999997</v>
      </c>
      <c r="D29" s="11">
        <v>42785</v>
      </c>
      <c r="E29" s="11">
        <v>27505.47</v>
      </c>
      <c r="F29" s="11">
        <v>34841</v>
      </c>
      <c r="G29" s="11">
        <v>5160.0599999999995</v>
      </c>
      <c r="H29" s="11">
        <v>34852</v>
      </c>
      <c r="I29" s="11">
        <v>63084.5</v>
      </c>
    </row>
    <row r="30" spans="1:9" x14ac:dyDescent="0.25">
      <c r="A30" s="11" t="s">
        <v>19</v>
      </c>
      <c r="B30" s="11">
        <v>3696220</v>
      </c>
      <c r="C30" s="11">
        <v>3724298.6700000004</v>
      </c>
      <c r="D30" s="11">
        <v>3799548</v>
      </c>
      <c r="E30" s="11">
        <v>3868346.0399999991</v>
      </c>
      <c r="F30" s="11">
        <v>4104680</v>
      </c>
      <c r="G30" s="11">
        <v>2034416.2899999993</v>
      </c>
      <c r="H30" s="11">
        <v>4061555</v>
      </c>
      <c r="I30" s="11">
        <v>4414512.7300000004</v>
      </c>
    </row>
    <row r="31" spans="1:9" x14ac:dyDescent="0.25">
      <c r="A31" s="11" t="s">
        <v>20</v>
      </c>
      <c r="B31" s="11">
        <v>70421</v>
      </c>
      <c r="C31" s="11">
        <v>69538.710000000006</v>
      </c>
      <c r="D31" s="11">
        <v>71860</v>
      </c>
      <c r="E31" s="11">
        <v>71758.739999999976</v>
      </c>
      <c r="F31" s="11">
        <v>80996</v>
      </c>
      <c r="G31" s="11">
        <v>39178.329999999994</v>
      </c>
      <c r="H31" s="11">
        <v>82344</v>
      </c>
      <c r="I31" s="11">
        <v>87078</v>
      </c>
    </row>
    <row r="32" spans="1:9" x14ac:dyDescent="0.25">
      <c r="A32" s="11" t="s">
        <v>21</v>
      </c>
      <c r="B32" s="11">
        <v>914698</v>
      </c>
      <c r="C32" s="11">
        <v>881296.61999999988</v>
      </c>
      <c r="D32" s="11">
        <v>952972</v>
      </c>
      <c r="E32" s="11">
        <v>821706.80999999994</v>
      </c>
      <c r="F32" s="11">
        <v>937576</v>
      </c>
      <c r="G32" s="11">
        <v>394552.84000000008</v>
      </c>
      <c r="H32" s="11">
        <v>926396</v>
      </c>
      <c r="I32" s="11">
        <v>910459.7</v>
      </c>
    </row>
    <row r="33" spans="1:13" x14ac:dyDescent="0.25">
      <c r="A33" s="11" t="s">
        <v>22</v>
      </c>
      <c r="B33" s="11">
        <v>200007</v>
      </c>
      <c r="C33" s="11">
        <v>165020.71999999994</v>
      </c>
      <c r="D33" s="11">
        <v>226466</v>
      </c>
      <c r="E33" s="11">
        <v>196681.56</v>
      </c>
      <c r="F33" s="11">
        <v>252862</v>
      </c>
      <c r="G33" s="11">
        <v>100120.80000000003</v>
      </c>
      <c r="H33" s="11">
        <v>252862</v>
      </c>
      <c r="I33" s="11">
        <v>245328</v>
      </c>
    </row>
    <row r="34" spans="1:13" x14ac:dyDescent="0.25">
      <c r="A34" s="11" t="s">
        <v>23</v>
      </c>
      <c r="B34" s="11">
        <v>887628</v>
      </c>
      <c r="C34" s="11">
        <v>855358.50999999989</v>
      </c>
      <c r="D34" s="11">
        <v>1004743</v>
      </c>
      <c r="E34" s="11">
        <v>862531.18</v>
      </c>
      <c r="F34" s="11">
        <v>970086</v>
      </c>
      <c r="G34" s="11">
        <v>324066.32000000007</v>
      </c>
      <c r="H34" s="13">
        <v>979737</v>
      </c>
      <c r="I34" s="13">
        <v>1011338.76</v>
      </c>
    </row>
    <row r="35" spans="1:13" x14ac:dyDescent="0.25">
      <c r="A35" s="11" t="s">
        <v>24</v>
      </c>
      <c r="B35" s="11">
        <v>1170232</v>
      </c>
      <c r="C35" s="11">
        <v>1124659.69</v>
      </c>
      <c r="D35" s="11">
        <v>1237588</v>
      </c>
      <c r="E35" s="11">
        <v>1228690.4000000004</v>
      </c>
      <c r="F35" s="11">
        <v>1252546</v>
      </c>
      <c r="G35" s="11">
        <v>547188.62999999977</v>
      </c>
      <c r="H35" s="13">
        <v>1253646.42</v>
      </c>
      <c r="I35" s="13">
        <v>1309752.9509999999</v>
      </c>
    </row>
    <row r="36" spans="1:13" x14ac:dyDescent="0.25">
      <c r="A36" s="11" t="s">
        <v>25</v>
      </c>
      <c r="B36" s="11">
        <v>308253</v>
      </c>
      <c r="C36" s="11">
        <v>286623.85000000003</v>
      </c>
      <c r="D36" s="11">
        <v>301572</v>
      </c>
      <c r="E36" s="11">
        <v>242153.24999999994</v>
      </c>
      <c r="F36" s="11">
        <v>290992</v>
      </c>
      <c r="G36" s="11">
        <v>124103.62999999999</v>
      </c>
      <c r="H36" s="13">
        <v>342027</v>
      </c>
      <c r="I36" s="13">
        <v>328254.96999999997</v>
      </c>
      <c r="J36" s="77"/>
      <c r="K36" s="77"/>
      <c r="L36" s="77"/>
      <c r="M36" s="77"/>
    </row>
    <row r="37" spans="1:13" x14ac:dyDescent="0.25">
      <c r="A37" s="11" t="s">
        <v>26</v>
      </c>
      <c r="B37" s="11">
        <v>289581</v>
      </c>
      <c r="C37" s="11">
        <v>2085240.05</v>
      </c>
      <c r="D37" s="11">
        <v>183000</v>
      </c>
      <c r="E37" s="11">
        <v>330458.7</v>
      </c>
      <c r="F37" s="11">
        <v>183000</v>
      </c>
      <c r="G37" s="11">
        <v>0</v>
      </c>
      <c r="H37" s="11">
        <v>183000</v>
      </c>
      <c r="I37" s="11">
        <v>183000</v>
      </c>
    </row>
    <row r="38" spans="1:13" ht="15.75" thickBot="1" x14ac:dyDescent="0.3">
      <c r="A38" s="11"/>
      <c r="B38" s="4"/>
      <c r="C38" s="4"/>
      <c r="D38" s="4"/>
      <c r="E38" s="13"/>
      <c r="F38" s="4"/>
      <c r="G38" s="4"/>
      <c r="H38" s="11"/>
      <c r="I38" s="4"/>
    </row>
    <row r="39" spans="1:13" ht="16.5" thickTop="1" thickBot="1" x14ac:dyDescent="0.3">
      <c r="A39" s="12" t="s">
        <v>27</v>
      </c>
      <c r="B39" s="12">
        <v>14654587</v>
      </c>
      <c r="C39" s="12">
        <v>16112404.540000001</v>
      </c>
      <c r="D39" s="14">
        <v>15326557</v>
      </c>
      <c r="E39" s="12">
        <v>14864609.450000001</v>
      </c>
      <c r="F39" s="12">
        <v>16128234</v>
      </c>
      <c r="G39" s="12">
        <v>7114790.2999999989</v>
      </c>
      <c r="H39" s="12">
        <v>16119895.42</v>
      </c>
      <c r="I39" s="12">
        <v>16951163.971000001</v>
      </c>
    </row>
    <row r="40" spans="1:13" ht="15.75" thickTop="1" x14ac:dyDescent="0.25">
      <c r="A40" s="11"/>
      <c r="B40" s="11"/>
      <c r="C40" s="11"/>
      <c r="D40" s="13"/>
      <c r="E40" s="11"/>
      <c r="F40" s="11"/>
      <c r="G40" s="11"/>
      <c r="H40" s="11"/>
      <c r="I40" s="11"/>
    </row>
    <row r="41" spans="1:13" x14ac:dyDescent="0.25">
      <c r="A41" s="11"/>
      <c r="B41" s="11"/>
      <c r="C41" s="11"/>
      <c r="D41" s="11"/>
      <c r="E41" s="11"/>
      <c r="F41" s="11"/>
      <c r="G41" s="11"/>
      <c r="H41" s="11"/>
      <c r="I41" s="11"/>
    </row>
    <row r="42" spans="1:13" x14ac:dyDescent="0.25">
      <c r="A42" s="11" t="s">
        <v>28</v>
      </c>
      <c r="B42" s="11">
        <v>7519837</v>
      </c>
      <c r="C42" s="11">
        <v>7448307.459999999</v>
      </c>
      <c r="D42" s="11">
        <v>7539218</v>
      </c>
      <c r="E42" s="11">
        <v>8899989.3299999963</v>
      </c>
      <c r="F42" s="11">
        <v>5918099</v>
      </c>
      <c r="G42" s="11">
        <v>11977961.790000005</v>
      </c>
      <c r="H42" s="11">
        <v>7734968.5800000001</v>
      </c>
      <c r="I42" s="11">
        <v>7814629.6089999974</v>
      </c>
    </row>
    <row r="43" spans="1:13" x14ac:dyDescent="0.25">
      <c r="A43" s="11"/>
      <c r="B43" s="11"/>
      <c r="C43" s="11"/>
      <c r="D43" s="11"/>
      <c r="E43" s="11"/>
      <c r="F43" s="11"/>
      <c r="G43" s="11"/>
      <c r="H43" s="11"/>
      <c r="I43" s="11"/>
    </row>
    <row r="44" spans="1:13" x14ac:dyDescent="0.25">
      <c r="A44" s="11"/>
      <c r="B44" s="11"/>
      <c r="C44" s="11"/>
      <c r="D44" s="11"/>
      <c r="E44" s="11"/>
      <c r="F44" s="11"/>
      <c r="G44" s="11"/>
      <c r="H44" s="11"/>
      <c r="I44" s="11"/>
    </row>
    <row r="45" spans="1:13" x14ac:dyDescent="0.25">
      <c r="A45" s="11" t="s">
        <v>29</v>
      </c>
      <c r="B45" s="11"/>
      <c r="C45" s="11"/>
      <c r="D45" s="11"/>
      <c r="E45" s="11"/>
      <c r="F45" s="11"/>
      <c r="G45" s="11"/>
      <c r="H45" s="11"/>
      <c r="I45" s="11"/>
    </row>
    <row r="46" spans="1:13" x14ac:dyDescent="0.25">
      <c r="A46" s="11" t="s">
        <v>30</v>
      </c>
      <c r="B46" s="11">
        <v>44922</v>
      </c>
      <c r="C46" s="11">
        <v>44470.459999999031</v>
      </c>
      <c r="D46" s="11">
        <v>135381</v>
      </c>
      <c r="E46" s="11">
        <v>1501097.3299999963</v>
      </c>
      <c r="F46" s="11">
        <v>-2981890</v>
      </c>
      <c r="G46" s="11">
        <v>3077972.7900000047</v>
      </c>
      <c r="H46" s="11">
        <v>-1165020.42</v>
      </c>
      <c r="I46" s="11">
        <v>79661.028999997303</v>
      </c>
    </row>
    <row r="47" spans="1:13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13" x14ac:dyDescent="0.25">
      <c r="A48" s="4"/>
      <c r="B48" s="4"/>
      <c r="C48" s="4"/>
      <c r="D48" s="4"/>
      <c r="E48" s="4"/>
      <c r="F48" s="76"/>
      <c r="G48" s="4"/>
      <c r="H48" s="4"/>
      <c r="I48" s="4"/>
    </row>
    <row r="49" spans="1:9" x14ac:dyDescent="0.25">
      <c r="A49" s="11" t="s">
        <v>616</v>
      </c>
      <c r="B49" s="11"/>
      <c r="C49" s="11"/>
      <c r="D49" s="11"/>
      <c r="E49" s="11"/>
      <c r="F49" s="11"/>
      <c r="G49" s="4"/>
      <c r="H49" s="4"/>
      <c r="I49" s="4"/>
    </row>
    <row r="50" spans="1:9" x14ac:dyDescent="0.25">
      <c r="A50" t="s">
        <v>617</v>
      </c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</sheetData>
  <pageMargins left="0.7" right="0.7" top="0.75" bottom="0.75" header="0.3" footer="0.3"/>
  <pageSetup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activeCell="C58" sqref="C58"/>
    </sheetView>
  </sheetViews>
  <sheetFormatPr defaultRowHeight="15" x14ac:dyDescent="0.25"/>
  <cols>
    <col min="1" max="1" width="17.42578125" customWidth="1"/>
    <col min="2" max="2" width="28.28515625" bestFit="1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15" t="str">
        <f>[1]Sheet1!$A$2</f>
        <v>BUDGET 2018-2019</v>
      </c>
      <c r="B2" s="33"/>
      <c r="C2" s="31"/>
      <c r="D2" s="31"/>
      <c r="E2" s="31"/>
      <c r="F2" s="31"/>
      <c r="G2" s="32"/>
      <c r="H2" s="32"/>
    </row>
    <row r="3" spans="1:8" x14ac:dyDescent="0.25">
      <c r="A3" s="15" t="s">
        <v>227</v>
      </c>
      <c r="B3" s="33"/>
      <c r="C3" s="31"/>
      <c r="D3" s="31"/>
      <c r="E3" s="31"/>
      <c r="F3" s="31"/>
      <c r="G3" s="32"/>
      <c r="H3" s="34"/>
    </row>
    <row r="4" spans="1:8" x14ac:dyDescent="0.25">
      <c r="A4" s="35"/>
      <c r="B4" s="35"/>
      <c r="C4" s="36"/>
      <c r="D4" s="36"/>
      <c r="E4" s="36"/>
      <c r="F4" s="36"/>
      <c r="G4" s="37"/>
      <c r="H4" s="37"/>
    </row>
    <row r="5" spans="1:8" x14ac:dyDescent="0.25">
      <c r="A5" s="16" t="s">
        <v>32</v>
      </c>
      <c r="B5" s="16" t="s">
        <v>33</v>
      </c>
      <c r="C5" s="38" t="str">
        <f>[1]Sheet1!F2</f>
        <v>2016-17</v>
      </c>
      <c r="D5" s="38" t="str">
        <f>[1]Sheet1!G2</f>
        <v>2016-17</v>
      </c>
      <c r="E5" s="38" t="str">
        <f>[1]Sheet1!H2</f>
        <v>2017-18</v>
      </c>
      <c r="F5" s="38" t="str">
        <f>[1]Sheet1!I2</f>
        <v>2017-18</v>
      </c>
      <c r="G5" s="38" t="str">
        <f>[1]Sheet1!J2</f>
        <v>2017-18</v>
      </c>
      <c r="H5" s="38" t="str">
        <f>[1]Sheet1!K2</f>
        <v>2018-19</v>
      </c>
    </row>
    <row r="6" spans="1:8" x14ac:dyDescent="0.25">
      <c r="A6" s="16" t="s">
        <v>34</v>
      </c>
      <c r="B6" s="16"/>
      <c r="C6" s="38" t="str">
        <f>[1]Sheet1!F3</f>
        <v>BUDGET</v>
      </c>
      <c r="D6" s="38" t="str">
        <f>[1]Sheet1!G3</f>
        <v>ACTUAL</v>
      </c>
      <c r="E6" s="38" t="str">
        <f>[1]Sheet1!H3</f>
        <v>ORIGINAL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18" t="s">
        <v>2</v>
      </c>
      <c r="B7" s="18"/>
      <c r="C7" s="18"/>
      <c r="D7" s="18"/>
      <c r="E7" s="18" t="str">
        <f>[1]Sheet1!H4</f>
        <v xml:space="preserve"> BUDGET</v>
      </c>
      <c r="F7" s="18" t="str">
        <f>[1]Sheet1!I4</f>
        <v>SIX MONTHS</v>
      </c>
      <c r="G7" s="18" t="str">
        <f>[1]Sheet1!J4</f>
        <v xml:space="preserve"> BUDGET</v>
      </c>
      <c r="H7" s="18" t="str">
        <f>[1]Sheet1!K4</f>
        <v xml:space="preserve"> BUDGET</v>
      </c>
    </row>
    <row r="8" spans="1:8" ht="15.75" thickTop="1" x14ac:dyDescent="0.25">
      <c r="A8" s="36" t="str">
        <f>'[9]01-10-43'!A10</f>
        <v xml:space="preserve"> 01-5101-10-43                          </v>
      </c>
      <c r="B8" s="36" t="str">
        <f>'[9]01-10-43'!B10</f>
        <v xml:space="preserve"> SALARIES                       </v>
      </c>
      <c r="C8" s="20">
        <f>'[9]01-10-43'!E10</f>
        <v>55571</v>
      </c>
      <c r="D8" s="20">
        <f>'[9]01-10-43'!F10</f>
        <v>57289.56</v>
      </c>
      <c r="E8" s="20">
        <f>'[9]01-10-43'!G10</f>
        <v>59024</v>
      </c>
      <c r="F8" s="20">
        <f>'[9]01-10-43'!H10</f>
        <v>26802.6</v>
      </c>
      <c r="G8" s="20">
        <f>'[9]01-10-43'!I10</f>
        <v>59914</v>
      </c>
      <c r="H8" s="20">
        <f>'[9]01-10-43'!J10</f>
        <v>63650</v>
      </c>
    </row>
    <row r="9" spans="1:8" x14ac:dyDescent="0.25">
      <c r="A9" s="36" t="str">
        <f>'[9]01-10-43'!A11</f>
        <v xml:space="preserve"> 01-5106-10-43                          </v>
      </c>
      <c r="B9" s="36" t="str">
        <f>'[9]01-10-43'!B11</f>
        <v xml:space="preserve"> OVERTIME                       </v>
      </c>
      <c r="C9" s="20">
        <f>'[9]01-10-43'!E11</f>
        <v>1450</v>
      </c>
      <c r="D9" s="20">
        <f>'[9]01-10-43'!F11</f>
        <v>2833.33</v>
      </c>
      <c r="E9" s="20">
        <f>'[9]01-10-43'!G11</f>
        <v>3000</v>
      </c>
      <c r="F9" s="20">
        <f>'[9]01-10-43'!H11</f>
        <v>419.5</v>
      </c>
      <c r="G9" s="20">
        <f>'[9]01-10-43'!I11</f>
        <v>3000</v>
      </c>
      <c r="H9" s="20">
        <f>'[9]01-10-43'!J11</f>
        <v>3000</v>
      </c>
    </row>
    <row r="10" spans="1:8" x14ac:dyDescent="0.25">
      <c r="A10" s="36" t="str">
        <f>'[9]01-10-43'!A12</f>
        <v xml:space="preserve"> 01-5107-10-43                          </v>
      </c>
      <c r="B10" s="36" t="str">
        <f>'[9]01-10-43'!B12</f>
        <v xml:space="preserve"> HOLIDAY PAY                    </v>
      </c>
      <c r="C10" s="20">
        <f>'[9]01-10-43'!E12</f>
        <v>0</v>
      </c>
      <c r="D10" s="20">
        <f>'[9]01-10-43'!F12</f>
        <v>231.37</v>
      </c>
      <c r="E10" s="20">
        <f>'[9]01-10-43'!G12</f>
        <v>500</v>
      </c>
      <c r="F10" s="20">
        <f>'[9]01-10-43'!H12</f>
        <v>0</v>
      </c>
      <c r="G10" s="20">
        <f>'[9]01-10-43'!I12</f>
        <v>400</v>
      </c>
      <c r="H10" s="20">
        <f>'[9]01-10-43'!J12</f>
        <v>400</v>
      </c>
    </row>
    <row r="11" spans="1:8" x14ac:dyDescent="0.25">
      <c r="A11" s="36" t="str">
        <f>'[9]01-10-43'!A13</f>
        <v xml:space="preserve"> 01-5110-10-43                          </v>
      </c>
      <c r="B11" s="36" t="str">
        <f>'[9]01-10-43'!B13</f>
        <v xml:space="preserve"> LONGEVITY                      </v>
      </c>
      <c r="C11" s="20">
        <f>'[9]01-10-43'!E13</f>
        <v>360</v>
      </c>
      <c r="D11" s="20">
        <f>'[9]01-10-43'!F13</f>
        <v>360</v>
      </c>
      <c r="E11" s="20">
        <f>'[9]01-10-43'!G13</f>
        <v>480</v>
      </c>
      <c r="F11" s="20">
        <f>'[9]01-10-43'!H13</f>
        <v>480</v>
      </c>
      <c r="G11" s="20">
        <f>'[9]01-10-43'!I13</f>
        <v>480</v>
      </c>
      <c r="H11" s="20">
        <f>'[9]01-10-43'!J13</f>
        <v>600</v>
      </c>
    </row>
    <row r="12" spans="1:8" x14ac:dyDescent="0.25">
      <c r="A12" s="36" t="str">
        <f>'[9]01-10-43'!A14</f>
        <v xml:space="preserve"> 01-5111-10-43                          </v>
      </c>
      <c r="B12" s="36" t="str">
        <f>'[9]01-10-43'!B14</f>
        <v xml:space="preserve"> RETIREMENT                     </v>
      </c>
      <c r="C12" s="20">
        <f>'[9]01-10-43'!E14</f>
        <v>5392</v>
      </c>
      <c r="D12" s="20">
        <f>'[9]01-10-43'!F14</f>
        <v>5906.18</v>
      </c>
      <c r="E12" s="20">
        <f>'[9]01-10-43'!G14</f>
        <v>5826</v>
      </c>
      <c r="F12" s="20">
        <f>'[9]01-10-43'!H14</f>
        <v>2723.79</v>
      </c>
      <c r="G12" s="20">
        <f>'[9]01-10-43'!I14</f>
        <v>6523</v>
      </c>
      <c r="H12" s="20">
        <f>'[9]01-10-43'!J14</f>
        <v>7878</v>
      </c>
    </row>
    <row r="13" spans="1:8" x14ac:dyDescent="0.25">
      <c r="A13" s="36" t="str">
        <f>'[9]01-10-43'!A15</f>
        <v xml:space="preserve"> 01-5112-10-43                          </v>
      </c>
      <c r="B13" s="36" t="str">
        <f>'[9]01-10-43'!B15</f>
        <v xml:space="preserve"> FICA                           </v>
      </c>
      <c r="C13" s="20">
        <f>'[9]01-10-43'!E15</f>
        <v>4279</v>
      </c>
      <c r="D13" s="20">
        <f>'[9]01-10-43'!F15</f>
        <v>4519.32</v>
      </c>
      <c r="E13" s="20">
        <f>'[9]01-10-43'!G15</f>
        <v>4552</v>
      </c>
      <c r="F13" s="20">
        <f>'[9]01-10-43'!H15</f>
        <v>2060.2600000000002</v>
      </c>
      <c r="G13" s="20">
        <f>'[9]01-10-43'!I15</f>
        <v>5097</v>
      </c>
      <c r="H13" s="20">
        <f>'[9]01-10-43'!J15</f>
        <v>5195</v>
      </c>
    </row>
    <row r="14" spans="1:8" x14ac:dyDescent="0.25">
      <c r="A14" s="36" t="str">
        <f>'[9]01-10-43'!A16</f>
        <v xml:space="preserve"> 01-5116-10-43                          </v>
      </c>
      <c r="B14" s="36" t="str">
        <f>'[9]01-10-43'!B16</f>
        <v xml:space="preserve"> HEALTH/LIFE INSURANCE          </v>
      </c>
      <c r="C14" s="20">
        <f>'[9]01-10-43'!E16</f>
        <v>10912</v>
      </c>
      <c r="D14" s="20">
        <f>'[9]01-10-43'!F16</f>
        <v>10930.76</v>
      </c>
      <c r="E14" s="20">
        <f>'[9]01-10-43'!G16</f>
        <v>12684</v>
      </c>
      <c r="F14" s="20">
        <f>'[9]01-10-43'!H16</f>
        <v>7397.34</v>
      </c>
      <c r="G14" s="20">
        <f>'[9]01-10-43'!I16</f>
        <v>12684</v>
      </c>
      <c r="H14" s="20">
        <f>'[9]01-10-43'!J16</f>
        <v>12598</v>
      </c>
    </row>
    <row r="15" spans="1:8" x14ac:dyDescent="0.25">
      <c r="A15" s="36" t="str">
        <f>'[9]01-10-43'!A17</f>
        <v xml:space="preserve"> 01-5118-10-43                          </v>
      </c>
      <c r="B15" s="36" t="str">
        <f>'[9]01-10-43'!B17</f>
        <v xml:space="preserve"> WORKER COMPENSATION            </v>
      </c>
      <c r="C15" s="20">
        <f>'[9]01-10-43'!E17</f>
        <v>929</v>
      </c>
      <c r="D15" s="20">
        <f>'[9]01-10-43'!F17</f>
        <v>898.26</v>
      </c>
      <c r="E15" s="20">
        <f>'[9]01-10-43'!G17</f>
        <v>682</v>
      </c>
      <c r="F15" s="20">
        <f>'[9]01-10-43'!H17</f>
        <v>317.08999999999997</v>
      </c>
      <c r="G15" s="20">
        <f>'[9]01-10-43'!I17</f>
        <v>719</v>
      </c>
      <c r="H15" s="20">
        <f>'[9]01-10-43'!J17</f>
        <v>508</v>
      </c>
    </row>
    <row r="16" spans="1:8" x14ac:dyDescent="0.25">
      <c r="A16" s="36" t="str">
        <f>'[9]01-10-43'!A18</f>
        <v xml:space="preserve"> 01-5119-10-43                          </v>
      </c>
      <c r="B16" s="36" t="str">
        <f>'[9]01-10-43'!B18</f>
        <v xml:space="preserve"> OTHER PAYROLL EXPENSE          </v>
      </c>
      <c r="C16" s="20">
        <f>'[9]01-10-43'!E18</f>
        <v>0</v>
      </c>
      <c r="D16" s="20">
        <f>'[9]01-10-43'!F18</f>
        <v>0</v>
      </c>
      <c r="E16" s="20">
        <f>'[9]01-10-43'!G18</f>
        <v>0</v>
      </c>
      <c r="F16" s="20">
        <f>'[9]01-10-43'!H18</f>
        <v>120</v>
      </c>
      <c r="G16" s="20">
        <f>'[9]01-10-43'!I18</f>
        <v>260</v>
      </c>
      <c r="H16" s="20">
        <f>'[9]01-10-43'!J18</f>
        <v>260</v>
      </c>
    </row>
    <row r="17" spans="1:8" x14ac:dyDescent="0.25">
      <c r="A17" s="39"/>
      <c r="B17" s="39" t="s">
        <v>221</v>
      </c>
      <c r="C17" s="22">
        <f t="shared" ref="C17:H17" si="0">SUM(C8:C16)</f>
        <v>78893</v>
      </c>
      <c r="D17" s="22">
        <f t="shared" si="0"/>
        <v>82968.78</v>
      </c>
      <c r="E17" s="22">
        <f t="shared" si="0"/>
        <v>86748</v>
      </c>
      <c r="F17" s="22">
        <f t="shared" si="0"/>
        <v>40320.58</v>
      </c>
      <c r="G17" s="22">
        <f t="shared" si="0"/>
        <v>89077</v>
      </c>
      <c r="H17" s="22">
        <f t="shared" si="0"/>
        <v>94089</v>
      </c>
    </row>
    <row r="18" spans="1:8" x14ac:dyDescent="0.25">
      <c r="A18" s="36" t="str">
        <f>'[9]01-10-43'!A20</f>
        <v xml:space="preserve"> 01-5201-10-43                          </v>
      </c>
      <c r="B18" s="36" t="str">
        <f>'[9]01-10-43'!B20</f>
        <v xml:space="preserve"> OFFICE SUPPLIES                </v>
      </c>
      <c r="C18" s="20">
        <f>'[9]01-10-43'!E20</f>
        <v>2500</v>
      </c>
      <c r="D18" s="20">
        <f>'[9]01-10-43'!F20</f>
        <v>1546.38</v>
      </c>
      <c r="E18" s="20">
        <f>'[9]01-10-43'!G20</f>
        <v>2500</v>
      </c>
      <c r="F18" s="20">
        <f>'[9]01-10-43'!H20</f>
        <v>361.68</v>
      </c>
      <c r="G18" s="20">
        <f>'[9]01-10-43'!I20</f>
        <v>2500</v>
      </c>
      <c r="H18" s="20">
        <f>'[9]01-10-43'!J20</f>
        <v>2500</v>
      </c>
    </row>
    <row r="19" spans="1:8" x14ac:dyDescent="0.25">
      <c r="A19" s="36" t="str">
        <f>'[9]01-10-43'!A21</f>
        <v xml:space="preserve"> 01-5202-10-43                          </v>
      </c>
      <c r="B19" s="36" t="str">
        <f>'[9]01-10-43'!B21</f>
        <v xml:space="preserve"> POSTAGE                        </v>
      </c>
      <c r="C19" s="20">
        <f>'[9]01-10-43'!E21</f>
        <v>500</v>
      </c>
      <c r="D19" s="20">
        <f>'[9]01-10-43'!F21</f>
        <v>6.48</v>
      </c>
      <c r="E19" s="20">
        <f>'[9]01-10-43'!G21</f>
        <v>500</v>
      </c>
      <c r="F19" s="20">
        <f>'[9]01-10-43'!H21</f>
        <v>4.6100000000000003</v>
      </c>
      <c r="G19" s="20">
        <f>'[9]01-10-43'!I21</f>
        <v>500</v>
      </c>
      <c r="H19" s="20">
        <f>'[9]01-10-43'!J21</f>
        <v>500</v>
      </c>
    </row>
    <row r="20" spans="1:8" x14ac:dyDescent="0.25">
      <c r="A20" s="36" t="str">
        <f>'[9]01-10-43'!A22</f>
        <v xml:space="preserve"> 01-5208-10-43                          </v>
      </c>
      <c r="B20" s="36" t="str">
        <f>'[9]01-10-43'!B22</f>
        <v xml:space="preserve"> CLEANING SUPPLIES              </v>
      </c>
      <c r="C20" s="20">
        <f>'[9]01-10-43'!E22</f>
        <v>3300</v>
      </c>
      <c r="D20" s="20">
        <f>'[9]01-10-43'!F22</f>
        <v>3298.28</v>
      </c>
      <c r="E20" s="20">
        <f>'[9]01-10-43'!G22</f>
        <v>3300</v>
      </c>
      <c r="F20" s="20">
        <f>'[9]01-10-43'!H22</f>
        <v>1336.04</v>
      </c>
      <c r="G20" s="20">
        <f>'[9]01-10-43'!I22</f>
        <v>3290</v>
      </c>
      <c r="H20" s="20">
        <f>'[9]01-10-43'!J22</f>
        <v>3290</v>
      </c>
    </row>
    <row r="21" spans="1:8" s="73" customFormat="1" x14ac:dyDescent="0.25">
      <c r="A21" s="36" t="str">
        <f>'[9]01-10-43'!A23</f>
        <v xml:space="preserve"> 01-5295-10-43                          </v>
      </c>
      <c r="B21" s="36" t="str">
        <f>'[9]01-10-43'!B23</f>
        <v xml:space="preserve"> TABLE &amp; CHAIR REPLACEMENT      </v>
      </c>
      <c r="C21" s="20">
        <f>'[9]01-10-43'!E23</f>
        <v>4000</v>
      </c>
      <c r="D21" s="20">
        <f>'[9]01-10-43'!F23</f>
        <v>2952.3</v>
      </c>
      <c r="E21" s="20">
        <f>'[9]01-10-43'!G23</f>
        <v>4000</v>
      </c>
      <c r="F21" s="20">
        <f>'[9]01-10-43'!H23</f>
        <v>0</v>
      </c>
      <c r="G21" s="20">
        <f>'[9]01-10-43'!I23</f>
        <v>4000</v>
      </c>
      <c r="H21" s="20">
        <f>'[9]01-10-43'!J23</f>
        <v>4000</v>
      </c>
    </row>
    <row r="22" spans="1:8" x14ac:dyDescent="0.25">
      <c r="A22" s="36" t="str">
        <f>'[9]01-10-43'!A24</f>
        <v xml:space="preserve"> 01-5299-10-43                          </v>
      </c>
      <c r="B22" s="36" t="str">
        <f>'[9]01-10-43'!B24</f>
        <v xml:space="preserve"> MISCELLANEOUS SUPPLIES         </v>
      </c>
      <c r="C22" s="20">
        <f>'[9]01-10-43'!E24</f>
        <v>2000</v>
      </c>
      <c r="D22" s="20">
        <f>'[9]01-10-43'!F24</f>
        <v>2092.62</v>
      </c>
      <c r="E22" s="20">
        <f>'[9]01-10-43'!G24</f>
        <v>2000</v>
      </c>
      <c r="F22" s="20">
        <f>'[9]01-10-43'!H24</f>
        <v>676.77</v>
      </c>
      <c r="G22" s="20">
        <f>'[9]01-10-43'!I24</f>
        <v>2010</v>
      </c>
      <c r="H22" s="20">
        <f>'[9]01-10-43'!J24</f>
        <v>2010</v>
      </c>
    </row>
    <row r="23" spans="1:8" x14ac:dyDescent="0.25">
      <c r="A23" s="59"/>
      <c r="B23" s="39" t="s">
        <v>208</v>
      </c>
      <c r="C23" s="22">
        <f t="shared" ref="C23:H23" si="1">SUM(C18:C22)</f>
        <v>12300</v>
      </c>
      <c r="D23" s="22">
        <f t="shared" si="1"/>
        <v>9896.0600000000013</v>
      </c>
      <c r="E23" s="22">
        <f t="shared" si="1"/>
        <v>12300</v>
      </c>
      <c r="F23" s="22">
        <f t="shared" si="1"/>
        <v>2379.1</v>
      </c>
      <c r="G23" s="22">
        <f t="shared" si="1"/>
        <v>12300</v>
      </c>
      <c r="H23" s="22">
        <f t="shared" si="1"/>
        <v>12300</v>
      </c>
    </row>
    <row r="24" spans="1:8" x14ac:dyDescent="0.25">
      <c r="A24" s="36" t="str">
        <f>'[9]01-10-43'!A26</f>
        <v xml:space="preserve"> 01-5302-10-43                          </v>
      </c>
      <c r="B24" s="36" t="str">
        <f>'[9]01-10-43'!B26</f>
        <v xml:space="preserve"> BUILDING MAINTENANCE           </v>
      </c>
      <c r="C24" s="20">
        <f>'[9]01-10-43'!E26</f>
        <v>13800</v>
      </c>
      <c r="D24" s="20">
        <f>'[9]01-10-43'!F26</f>
        <v>13980.69</v>
      </c>
      <c r="E24" s="20">
        <f>'[9]01-10-43'!G26</f>
        <v>25800</v>
      </c>
      <c r="F24" s="20">
        <f>'[9]01-10-43'!H26</f>
        <v>12309.47</v>
      </c>
      <c r="G24" s="20">
        <f>'[9]01-10-43'!I26</f>
        <v>25800</v>
      </c>
      <c r="H24" s="20">
        <f>'[9]01-10-43'!J26</f>
        <v>15000</v>
      </c>
    </row>
    <row r="25" spans="1:8" x14ac:dyDescent="0.25">
      <c r="A25" s="36" t="str">
        <f>'[9]01-10-43'!A27</f>
        <v xml:space="preserve"> 01-5303-10-43                          </v>
      </c>
      <c r="B25" s="36" t="str">
        <f>'[9]01-10-43'!B27</f>
        <v xml:space="preserve"> GROUNDS MAINTENANCE            </v>
      </c>
      <c r="C25" s="20">
        <f>'[9]01-10-43'!E27</f>
        <v>1700</v>
      </c>
      <c r="D25" s="20">
        <f>'[9]01-10-43'!F27</f>
        <v>1008.21</v>
      </c>
      <c r="E25" s="20">
        <f>'[9]01-10-43'!G27</f>
        <v>1700</v>
      </c>
      <c r="F25" s="20">
        <f>'[9]01-10-43'!H27</f>
        <v>931.01</v>
      </c>
      <c r="G25" s="20">
        <f>'[9]01-10-43'!I27</f>
        <v>3200</v>
      </c>
      <c r="H25" s="20">
        <f>'[9]01-10-43'!J27</f>
        <v>1700</v>
      </c>
    </row>
    <row r="26" spans="1:8" x14ac:dyDescent="0.25">
      <c r="A26" s="36" t="str">
        <f>'[9]01-10-43'!A28</f>
        <v xml:space="preserve"> 01-5304-10-43                          </v>
      </c>
      <c r="B26" s="36" t="str">
        <f>'[9]01-10-43'!B28</f>
        <v xml:space="preserve"> MACHINERY &amp; EQUIPMENT MAINT.   </v>
      </c>
      <c r="C26" s="20">
        <f>'[9]01-10-43'!E28</f>
        <v>2700</v>
      </c>
      <c r="D26" s="20">
        <f>'[9]01-10-43'!F28</f>
        <v>2828.21</v>
      </c>
      <c r="E26" s="20">
        <f>'[9]01-10-43'!G28</f>
        <v>2700</v>
      </c>
      <c r="F26" s="20">
        <f>'[9]01-10-43'!H28</f>
        <v>1476.23</v>
      </c>
      <c r="G26" s="20">
        <f>'[9]01-10-43'!I28</f>
        <v>2700</v>
      </c>
      <c r="H26" s="20">
        <f>'[9]01-10-43'!J28</f>
        <v>2700</v>
      </c>
    </row>
    <row r="27" spans="1:8" x14ac:dyDescent="0.25">
      <c r="A27" s="36" t="str">
        <f>'[9]01-10-43'!A29</f>
        <v xml:space="preserve"> 01-5305-10-43                          </v>
      </c>
      <c r="B27" s="36" t="str">
        <f>'[9]01-10-43'!B29</f>
        <v xml:space="preserve"> VEHICLE MAINTENANCE            </v>
      </c>
      <c r="C27" s="20">
        <f>'[9]01-10-43'!E29</f>
        <v>1000</v>
      </c>
      <c r="D27" s="20">
        <f>'[9]01-10-43'!F29</f>
        <v>59.98</v>
      </c>
      <c r="E27" s="20">
        <f>'[9]01-10-43'!G29</f>
        <v>1000</v>
      </c>
      <c r="F27" s="20">
        <f>'[9]01-10-43'!H29</f>
        <v>87.61</v>
      </c>
      <c r="G27" s="20">
        <f>'[9]01-10-43'!I29</f>
        <v>1000</v>
      </c>
      <c r="H27" s="20">
        <f>'[9]01-10-43'!J29</f>
        <v>1000</v>
      </c>
    </row>
    <row r="28" spans="1:8" x14ac:dyDescent="0.25">
      <c r="A28" s="36" t="str">
        <f>'[9]01-10-43'!A30</f>
        <v xml:space="preserve"> 01-5309-10-43                          </v>
      </c>
      <c r="B28" s="36" t="str">
        <f>'[9]01-10-43'!B30</f>
        <v xml:space="preserve"> OFFICE EQUIPMENT MAINTENANCE   </v>
      </c>
      <c r="C28" s="20">
        <f>'[9]01-10-43'!E30</f>
        <v>425</v>
      </c>
      <c r="D28" s="20">
        <f>'[9]01-10-43'!F30</f>
        <v>0</v>
      </c>
      <c r="E28" s="20">
        <f>'[9]01-10-43'!G30</f>
        <v>425</v>
      </c>
      <c r="F28" s="20">
        <f>'[9]01-10-43'!H30</f>
        <v>0</v>
      </c>
      <c r="G28" s="20">
        <f>'[9]01-10-43'!I30</f>
        <v>425</v>
      </c>
      <c r="H28" s="20">
        <f>'[9]01-10-43'!J30</f>
        <v>425</v>
      </c>
    </row>
    <row r="29" spans="1:8" x14ac:dyDescent="0.25">
      <c r="A29" s="39"/>
      <c r="B29" s="39" t="s">
        <v>209</v>
      </c>
      <c r="C29" s="22">
        <f t="shared" ref="C29:H29" si="2">SUM(C24:C28)</f>
        <v>19625</v>
      </c>
      <c r="D29" s="22">
        <f t="shared" si="2"/>
        <v>17877.09</v>
      </c>
      <c r="E29" s="22">
        <f t="shared" si="2"/>
        <v>31625</v>
      </c>
      <c r="F29" s="22">
        <f t="shared" si="2"/>
        <v>14804.32</v>
      </c>
      <c r="G29" s="22">
        <f t="shared" si="2"/>
        <v>33125</v>
      </c>
      <c r="H29" s="22">
        <f t="shared" si="2"/>
        <v>20825</v>
      </c>
    </row>
    <row r="30" spans="1:8" x14ac:dyDescent="0.25">
      <c r="A30" s="36" t="str">
        <f>'[9]01-10-43'!A32</f>
        <v xml:space="preserve"> 01-5401-10-43                          </v>
      </c>
      <c r="B30" s="36" t="str">
        <f>'[9]01-10-43'!B32</f>
        <v xml:space="preserve"> COMMUNICATIONS                 </v>
      </c>
      <c r="C30" s="20">
        <f>'[9]01-10-43'!E32</f>
        <v>1100</v>
      </c>
      <c r="D30" s="20">
        <f>'[9]01-10-43'!F32</f>
        <v>2149.77</v>
      </c>
      <c r="E30" s="20">
        <f>'[9]01-10-43'!G32</f>
        <v>2445</v>
      </c>
      <c r="F30" s="20">
        <f>'[9]01-10-43'!H32</f>
        <v>1528.63</v>
      </c>
      <c r="G30" s="20">
        <f>'[9]01-10-43'!I32</f>
        <v>2445</v>
      </c>
      <c r="H30" s="20">
        <f>'[9]01-10-43'!J32</f>
        <v>2445</v>
      </c>
    </row>
    <row r="31" spans="1:8" x14ac:dyDescent="0.25">
      <c r="A31" s="36" t="str">
        <f>'[9]01-10-43'!A33</f>
        <v xml:space="preserve"> 01-5403-10-43                          </v>
      </c>
      <c r="B31" s="36" t="str">
        <f>'[9]01-10-43'!B33</f>
        <v xml:space="preserve"> GENERAL INSURANCE              </v>
      </c>
      <c r="C31" s="20">
        <f>'[9]01-10-43'!E33</f>
        <v>1813</v>
      </c>
      <c r="D31" s="20">
        <f>'[9]01-10-43'!F33</f>
        <v>1925.11</v>
      </c>
      <c r="E31" s="20">
        <f>'[9]01-10-43'!G33</f>
        <v>1984</v>
      </c>
      <c r="F31" s="20">
        <f>'[9]01-10-43'!H33</f>
        <v>1391.74</v>
      </c>
      <c r="G31" s="20">
        <f>'[9]01-10-43'!I33</f>
        <v>2800</v>
      </c>
      <c r="H31" s="20">
        <f>'[9]01-10-43'!J33</f>
        <v>2940</v>
      </c>
    </row>
    <row r="32" spans="1:8" x14ac:dyDescent="0.25">
      <c r="A32" s="36" t="str">
        <f>'[9]01-10-43'!A34</f>
        <v xml:space="preserve"> 01-5404-10-43                          </v>
      </c>
      <c r="B32" s="36" t="str">
        <f>'[9]01-10-43'!B34</f>
        <v xml:space="preserve"> PROFESSIONAL FEES              </v>
      </c>
      <c r="C32" s="20">
        <f>'[9]01-10-43'!E34</f>
        <v>1000</v>
      </c>
      <c r="D32" s="20">
        <f>'[9]01-10-43'!F34</f>
        <v>909</v>
      </c>
      <c r="E32" s="20">
        <f>'[9]01-10-43'!G34</f>
        <v>1000</v>
      </c>
      <c r="F32" s="20">
        <f>'[9]01-10-43'!H34</f>
        <v>36</v>
      </c>
      <c r="G32" s="20">
        <f>'[9]01-10-43'!I34</f>
        <v>1000</v>
      </c>
      <c r="H32" s="20">
        <f>'[9]01-10-43'!J34</f>
        <v>1000</v>
      </c>
    </row>
    <row r="33" spans="1:8" x14ac:dyDescent="0.25">
      <c r="A33" s="36" t="str">
        <f>'[9]01-10-43'!A35</f>
        <v xml:space="preserve"> 01-5405-10-43                          </v>
      </c>
      <c r="B33" s="36" t="str">
        <f>'[9]01-10-43'!B35</f>
        <v xml:space="preserve"> ADVERTISING                    </v>
      </c>
      <c r="C33" s="20">
        <f>'[9]01-10-43'!E35</f>
        <v>1000</v>
      </c>
      <c r="D33" s="20">
        <f>'[9]01-10-43'!F35</f>
        <v>0</v>
      </c>
      <c r="E33" s="20">
        <f>'[9]01-10-43'!G35</f>
        <v>1000</v>
      </c>
      <c r="F33" s="20">
        <f>'[9]01-10-43'!H35</f>
        <v>0</v>
      </c>
      <c r="G33" s="20">
        <f>'[9]01-10-43'!I35</f>
        <v>1000</v>
      </c>
      <c r="H33" s="20">
        <f>'[9]01-10-43'!J35</f>
        <v>1000</v>
      </c>
    </row>
    <row r="34" spans="1:8" x14ac:dyDescent="0.25">
      <c r="A34" s="36" t="str">
        <f>'[9]01-10-43'!A36</f>
        <v xml:space="preserve"> 01-5406-10-43                          </v>
      </c>
      <c r="B34" s="36" t="str">
        <f>'[9]01-10-43'!B36</f>
        <v xml:space="preserve"> TRAINING                       </v>
      </c>
      <c r="C34" s="20">
        <f>'[9]01-10-43'!E36</f>
        <v>1000</v>
      </c>
      <c r="D34" s="20">
        <f>'[9]01-10-43'!F36</f>
        <v>359.74</v>
      </c>
      <c r="E34" s="20">
        <f>'[9]01-10-43'!G36</f>
        <v>1000</v>
      </c>
      <c r="F34" s="20">
        <f>'[9]01-10-43'!H36</f>
        <v>52.33</v>
      </c>
      <c r="G34" s="20">
        <f>'[9]01-10-43'!I36</f>
        <v>1000</v>
      </c>
      <c r="H34" s="20">
        <f>'[9]01-10-43'!J36</f>
        <v>1000</v>
      </c>
    </row>
    <row r="35" spans="1:8" x14ac:dyDescent="0.25">
      <c r="A35" s="36" t="str">
        <f>'[9]01-10-43'!A37</f>
        <v xml:space="preserve"> 01-5408-10-43                          </v>
      </c>
      <c r="B35" s="36" t="str">
        <f>'[9]01-10-43'!B37</f>
        <v xml:space="preserve"> ELECTRIC UTILITY SERVICE       </v>
      </c>
      <c r="C35" s="20">
        <f>'[9]01-10-43'!E37</f>
        <v>17304</v>
      </c>
      <c r="D35" s="20">
        <f>'[9]01-10-43'!F37</f>
        <v>11815.99</v>
      </c>
      <c r="E35" s="20">
        <f>'[9]01-10-43'!G37</f>
        <v>17304</v>
      </c>
      <c r="F35" s="20">
        <f>'[9]01-10-43'!H37</f>
        <v>4492.6400000000003</v>
      </c>
      <c r="G35" s="20">
        <f>'[9]01-10-43'!I37</f>
        <v>17304</v>
      </c>
      <c r="H35" s="20">
        <f>'[9]01-10-43'!J37</f>
        <v>15573.6</v>
      </c>
    </row>
    <row r="36" spans="1:8" x14ac:dyDescent="0.25">
      <c r="A36" s="36" t="str">
        <f>'[9]01-10-43'!A38</f>
        <v xml:space="preserve"> 01-5409-10-43                          </v>
      </c>
      <c r="B36" s="36" t="str">
        <f>'[9]01-10-43'!B38</f>
        <v xml:space="preserve"> CONTRACTUAL SERVICES           </v>
      </c>
      <c r="C36" s="20">
        <f>'[9]01-10-43'!E38</f>
        <v>22048</v>
      </c>
      <c r="D36" s="20">
        <f>'[9]01-10-43'!F38</f>
        <v>14429.32</v>
      </c>
      <c r="E36" s="20">
        <f>'[9]01-10-43'!G38</f>
        <v>22048</v>
      </c>
      <c r="F36" s="20">
        <f>'[9]01-10-43'!H38</f>
        <v>12950.73</v>
      </c>
      <c r="G36" s="20">
        <f>'[9]01-10-43'!I38</f>
        <v>28374</v>
      </c>
      <c r="H36" s="20">
        <f>'[9]01-10-43'!J38</f>
        <v>22048</v>
      </c>
    </row>
    <row r="37" spans="1:8" x14ac:dyDescent="0.25">
      <c r="A37" s="36" t="str">
        <f>'[9]01-10-43'!A39</f>
        <v xml:space="preserve"> 01-5440-10-43                          </v>
      </c>
      <c r="B37" s="36" t="str">
        <f>'[9]01-10-43'!B39</f>
        <v xml:space="preserve"> NATURAL GAS UTILITY SERVICE    </v>
      </c>
      <c r="C37" s="20">
        <f>'[9]01-10-43'!E39</f>
        <v>3211</v>
      </c>
      <c r="D37" s="20">
        <f>'[9]01-10-43'!F39</f>
        <v>1167.56</v>
      </c>
      <c r="E37" s="20">
        <f>'[9]01-10-43'!G39</f>
        <v>3211</v>
      </c>
      <c r="F37" s="20">
        <f>'[9]01-10-43'!H39</f>
        <v>1610.49</v>
      </c>
      <c r="G37" s="20">
        <f>'[9]01-10-43'!I39</f>
        <v>3211</v>
      </c>
      <c r="H37" s="20">
        <f>'[9]01-10-43'!J39</f>
        <v>3243.11</v>
      </c>
    </row>
    <row r="38" spans="1:8" x14ac:dyDescent="0.25">
      <c r="A38" s="36" t="str">
        <f>'[9]01-10-43'!A40</f>
        <v xml:space="preserve"> 01-5441-10-43                          </v>
      </c>
      <c r="B38" s="36" t="str">
        <f>'[9]01-10-43'!B40</f>
        <v xml:space="preserve"> SOLID WASTE UTILITY SERVICE    </v>
      </c>
      <c r="C38" s="20">
        <f>'[9]01-10-43'!E40</f>
        <v>2891</v>
      </c>
      <c r="D38" s="20">
        <f>'[9]01-10-43'!F40</f>
        <v>2843.76</v>
      </c>
      <c r="E38" s="20">
        <f>'[9]01-10-43'!G40</f>
        <v>2891</v>
      </c>
      <c r="F38" s="20">
        <f>'[9]01-10-43'!H40</f>
        <v>1492.98</v>
      </c>
      <c r="G38" s="20">
        <f>'[9]01-10-43'!I40</f>
        <v>2891</v>
      </c>
      <c r="H38" s="20">
        <f>'[9]01-10-43'!J40</f>
        <v>2891</v>
      </c>
    </row>
    <row r="39" spans="1:8" x14ac:dyDescent="0.25">
      <c r="A39" s="36" t="str">
        <f>'[9]01-10-43'!A41</f>
        <v xml:space="preserve"> 01-5442-10-43                          </v>
      </c>
      <c r="B39" s="36" t="str">
        <f>'[9]01-10-43'!B41</f>
        <v xml:space="preserve"> WATER/SEWER UTILITY SERVICE    </v>
      </c>
      <c r="C39" s="20">
        <f>'[9]01-10-43'!E41</f>
        <v>10880</v>
      </c>
      <c r="D39" s="20">
        <f>'[9]01-10-43'!F41</f>
        <v>7503.52</v>
      </c>
      <c r="E39" s="20">
        <f>'[9]01-10-43'!G41</f>
        <v>10880</v>
      </c>
      <c r="F39" s="20">
        <f>'[9]01-10-43'!H41</f>
        <v>2662.27</v>
      </c>
      <c r="G39" s="20">
        <f>'[9]01-10-43'!I41</f>
        <v>10880</v>
      </c>
      <c r="H39" s="20">
        <f>'[9]01-10-43'!J41</f>
        <v>10227.199999999999</v>
      </c>
    </row>
    <row r="40" spans="1:8" x14ac:dyDescent="0.25">
      <c r="A40" s="36" t="str">
        <f>'[9]01-10-43'!A42</f>
        <v xml:space="preserve"> 01-5446-10-43                          </v>
      </c>
      <c r="B40" s="36" t="str">
        <f>'[9]01-10-43'!B42</f>
        <v xml:space="preserve"> STORM WATER UTILITY FEES       </v>
      </c>
      <c r="C40" s="20">
        <f>'[9]01-10-43'!E42</f>
        <v>2742</v>
      </c>
      <c r="D40" s="20">
        <f>'[9]01-10-43'!F42</f>
        <v>2611.08</v>
      </c>
      <c r="E40" s="20">
        <f>'[9]01-10-43'!G42</f>
        <v>2742</v>
      </c>
      <c r="F40" s="20">
        <f>'[9]01-10-43'!H42</f>
        <v>1305.54</v>
      </c>
      <c r="G40" s="20">
        <f>'[9]01-10-43'!I42</f>
        <v>2742</v>
      </c>
      <c r="H40" s="20">
        <f>'[9]01-10-43'!J42</f>
        <v>2742</v>
      </c>
    </row>
    <row r="41" spans="1:8" x14ac:dyDescent="0.25">
      <c r="A41" s="36" t="str">
        <f>'[9]01-10-43'!A43</f>
        <v xml:space="preserve"> 01-5455-10-43                          </v>
      </c>
      <c r="B41" s="36" t="str">
        <f>'[9]01-10-43'!B43</f>
        <v xml:space="preserve"> UNIFORM PURCHASE/RENTAL        </v>
      </c>
      <c r="C41" s="20">
        <f>'[9]01-10-43'!E43</f>
        <v>2200</v>
      </c>
      <c r="D41" s="20">
        <f>'[9]01-10-43'!F43</f>
        <v>2197.69</v>
      </c>
      <c r="E41" s="20">
        <f>'[9]01-10-43'!G43</f>
        <v>2200</v>
      </c>
      <c r="F41" s="20">
        <f>'[9]01-10-43'!H43</f>
        <v>1110.4000000000001</v>
      </c>
      <c r="G41" s="20">
        <f>'[9]01-10-43'!I43</f>
        <v>2200</v>
      </c>
      <c r="H41" s="20">
        <f>'[9]01-10-43'!J43</f>
        <v>2200</v>
      </c>
    </row>
    <row r="42" spans="1:8" x14ac:dyDescent="0.25">
      <c r="A42" s="36" t="str">
        <f>'[9]01-10-43'!A44</f>
        <v xml:space="preserve"> 01-5460-10-43                          </v>
      </c>
      <c r="B42" s="36" t="str">
        <f>'[9]01-10-43'!B44</f>
        <v xml:space="preserve"> OFFICE EQUIPMENT RENTAL        </v>
      </c>
      <c r="C42" s="20">
        <f>'[9]01-10-43'!E44</f>
        <v>1224</v>
      </c>
      <c r="D42" s="20">
        <f>'[9]01-10-43'!F44</f>
        <v>1041.32</v>
      </c>
      <c r="E42" s="20">
        <f>'[9]01-10-43'!G44</f>
        <v>1224</v>
      </c>
      <c r="F42" s="20">
        <f>'[9]01-10-43'!H44</f>
        <v>396.65</v>
      </c>
      <c r="G42" s="20">
        <f>'[9]01-10-43'!I44</f>
        <v>1224</v>
      </c>
      <c r="H42" s="20">
        <f>'[9]01-10-43'!J44</f>
        <v>1224</v>
      </c>
    </row>
    <row r="43" spans="1:8" x14ac:dyDescent="0.25">
      <c r="A43" s="36" t="str">
        <f>'[9]01-10-43'!A45</f>
        <v xml:space="preserve"> 01-5498-10-43                          </v>
      </c>
      <c r="B43" s="36" t="str">
        <f>'[9]01-10-43'!B45</f>
        <v xml:space="preserve"> SANTA FE DEPOT EXPENSES        </v>
      </c>
      <c r="C43" s="20">
        <f>'[9]01-10-43'!E45</f>
        <v>45000</v>
      </c>
      <c r="D43" s="20">
        <f>'[9]01-10-43'!F45</f>
        <v>33247</v>
      </c>
      <c r="E43" s="20">
        <f>'[9]01-10-43'!G45</f>
        <v>63500</v>
      </c>
      <c r="F43" s="20">
        <f>'[9]01-10-43'!H45</f>
        <v>16046.97</v>
      </c>
      <c r="G43" s="20">
        <f>'[9]01-10-43'!I45</f>
        <v>63500</v>
      </c>
      <c r="H43" s="20">
        <f>'[9]01-10-43'!J45</f>
        <v>45400</v>
      </c>
    </row>
    <row r="44" spans="1:8" x14ac:dyDescent="0.25">
      <c r="A44" s="20" t="str">
        <f>'[9]01-10-43'!A46</f>
        <v xml:space="preserve"> 01-5499-10-43                          </v>
      </c>
      <c r="B44" s="20" t="str">
        <f>'[9]01-10-43'!B46</f>
        <v xml:space="preserve"> MISCELLANEOUS SERVICES         </v>
      </c>
      <c r="C44" s="20">
        <f>'[9]01-10-43'!E46</f>
        <v>2500</v>
      </c>
      <c r="D44" s="20">
        <f>'[9]01-10-43'!F46</f>
        <v>257.85000000000002</v>
      </c>
      <c r="E44" s="20">
        <f>'[9]01-10-43'!G46</f>
        <v>2500</v>
      </c>
      <c r="F44" s="20">
        <f>'[9]01-10-43'!H46</f>
        <v>84.23</v>
      </c>
      <c r="G44" s="20">
        <f>'[9]01-10-43'!I46</f>
        <v>2500</v>
      </c>
      <c r="H44" s="20">
        <f>'[9]01-10-43'!J46</f>
        <v>2500</v>
      </c>
    </row>
    <row r="45" spans="1:8" x14ac:dyDescent="0.25">
      <c r="A45" s="39"/>
      <c r="B45" s="39" t="s">
        <v>210</v>
      </c>
      <c r="C45" s="22">
        <f t="shared" ref="C45:H45" si="3">SUM(C30:C44)</f>
        <v>115913</v>
      </c>
      <c r="D45" s="22">
        <f t="shared" si="3"/>
        <v>82458.710000000021</v>
      </c>
      <c r="E45" s="22">
        <f t="shared" si="3"/>
        <v>135929</v>
      </c>
      <c r="F45" s="22">
        <f t="shared" si="3"/>
        <v>45161.600000000006</v>
      </c>
      <c r="G45" s="22">
        <f t="shared" si="3"/>
        <v>143071</v>
      </c>
      <c r="H45" s="22">
        <f t="shared" si="3"/>
        <v>116433.91</v>
      </c>
    </row>
    <row r="46" spans="1:8" x14ac:dyDescent="0.25">
      <c r="A46" s="20" t="str">
        <f>'[9]01-10-43'!A48</f>
        <v xml:space="preserve"> 01-5504-10-43</v>
      </c>
      <c r="B46" s="20" t="str">
        <f>'[9]01-10-43'!B48</f>
        <v xml:space="preserve"> MACHINERY &amp; EQUIPMENT</v>
      </c>
      <c r="C46" s="20">
        <f>'[9]01-10-43'!E48</f>
        <v>0</v>
      </c>
      <c r="D46" s="20">
        <f>'[9]01-10-43'!F48</f>
        <v>0</v>
      </c>
      <c r="E46" s="20">
        <f>'[9]01-10-43'!G48</f>
        <v>0</v>
      </c>
      <c r="F46" s="20">
        <f>'[9]01-10-43'!H48</f>
        <v>0</v>
      </c>
      <c r="G46" s="20">
        <f>'[9]01-10-43'!I48</f>
        <v>0</v>
      </c>
      <c r="H46" s="20">
        <f>'[9]01-10-43'!J48</f>
        <v>8000</v>
      </c>
    </row>
    <row r="47" spans="1:8" x14ac:dyDescent="0.25">
      <c r="A47" s="22"/>
      <c r="B47" s="22" t="s">
        <v>659</v>
      </c>
      <c r="C47" s="22">
        <f t="shared" ref="C47:H47" si="4">C46</f>
        <v>0</v>
      </c>
      <c r="D47" s="22">
        <f t="shared" si="4"/>
        <v>0</v>
      </c>
      <c r="E47" s="22">
        <f t="shared" si="4"/>
        <v>0</v>
      </c>
      <c r="F47" s="22">
        <f t="shared" si="4"/>
        <v>0</v>
      </c>
      <c r="G47" s="22">
        <f t="shared" si="4"/>
        <v>0</v>
      </c>
      <c r="H47" s="22">
        <f t="shared" si="4"/>
        <v>8000</v>
      </c>
    </row>
    <row r="48" spans="1:8" x14ac:dyDescent="0.25">
      <c r="A48" s="25" t="str">
        <f>'[9]01-10-43'!A50</f>
        <v xml:space="preserve"> 01-6502-10-43                          </v>
      </c>
      <c r="B48" s="25" t="str">
        <f>'[9]01-10-43'!B50</f>
        <v xml:space="preserve"> BUILDINGS                      </v>
      </c>
      <c r="C48" s="20">
        <f>'[9]01-10-43'!E50</f>
        <v>38500</v>
      </c>
      <c r="D48" s="20">
        <f>'[9]01-10-43'!F50</f>
        <v>36297.78</v>
      </c>
      <c r="E48" s="20">
        <f>'[9]01-10-43'!G50</f>
        <v>0</v>
      </c>
      <c r="F48" s="20">
        <f>'[9]01-10-43'!H50</f>
        <v>0</v>
      </c>
      <c r="G48" s="20">
        <f>'[9]01-10-43'!I50</f>
        <v>0</v>
      </c>
      <c r="H48" s="20">
        <f>'[9]01-10-43'!J50</f>
        <v>0</v>
      </c>
    </row>
    <row r="49" spans="1:8" x14ac:dyDescent="0.25">
      <c r="A49" s="25" t="str">
        <f>'[9]01-10-43'!A51</f>
        <v xml:space="preserve"> 01-6507-10-43                          </v>
      </c>
      <c r="B49" s="25" t="str">
        <f>'[9]01-10-43'!B51</f>
        <v xml:space="preserve"> IMPROVEMENTS OTHER THAN BLDNGS </v>
      </c>
      <c r="C49" s="20">
        <f>'[9]01-10-43'!E51</f>
        <v>0</v>
      </c>
      <c r="D49" s="20">
        <f>'[9]01-10-43'!F51</f>
        <v>390</v>
      </c>
      <c r="E49" s="20">
        <f>'[9]01-10-43'!G51</f>
        <v>0</v>
      </c>
      <c r="F49" s="20">
        <f>'[9]01-10-43'!H51</f>
        <v>0</v>
      </c>
      <c r="G49" s="20">
        <f>'[9]01-10-43'!I51</f>
        <v>0</v>
      </c>
      <c r="H49" s="20">
        <f>'[9]01-10-43'!J51</f>
        <v>0</v>
      </c>
    </row>
    <row r="50" spans="1:8" ht="15.75" thickBot="1" x14ac:dyDescent="0.3">
      <c r="A50" s="39"/>
      <c r="B50" s="39" t="s">
        <v>228</v>
      </c>
      <c r="C50" s="22">
        <f t="shared" ref="C50:H50" si="5">SUM(C48:C49)</f>
        <v>38500</v>
      </c>
      <c r="D50" s="22">
        <f t="shared" si="5"/>
        <v>36687.78</v>
      </c>
      <c r="E50" s="22">
        <f t="shared" si="5"/>
        <v>0</v>
      </c>
      <c r="F50" s="22">
        <f t="shared" si="5"/>
        <v>0</v>
      </c>
      <c r="G50" s="22">
        <f t="shared" si="5"/>
        <v>0</v>
      </c>
      <c r="H50" s="22">
        <f t="shared" si="5"/>
        <v>0</v>
      </c>
    </row>
    <row r="51" spans="1:8" ht="16.5" thickTop="1" thickBot="1" x14ac:dyDescent="0.3">
      <c r="A51" s="41"/>
      <c r="B51" s="41" t="s">
        <v>229</v>
      </c>
      <c r="C51" s="27">
        <f t="shared" ref="C51:H51" si="6">SUM(C8:C50)/2</f>
        <v>265231</v>
      </c>
      <c r="D51" s="27">
        <f t="shared" si="6"/>
        <v>229888.41999999998</v>
      </c>
      <c r="E51" s="27">
        <f t="shared" si="6"/>
        <v>266602</v>
      </c>
      <c r="F51" s="27">
        <f t="shared" si="6"/>
        <v>102665.60000000001</v>
      </c>
      <c r="G51" s="27">
        <f t="shared" si="6"/>
        <v>277573</v>
      </c>
      <c r="H51" s="27">
        <f t="shared" si="6"/>
        <v>251647.90999999997</v>
      </c>
    </row>
    <row r="52" spans="1:8" ht="15.75" thickTop="1" x14ac:dyDescent="0.25">
      <c r="A52" s="119"/>
      <c r="B52" s="119"/>
      <c r="C52" s="120"/>
      <c r="D52" s="120"/>
      <c r="E52" s="120"/>
      <c r="F52" s="120"/>
      <c r="G52" s="120"/>
      <c r="H52" s="120"/>
    </row>
  </sheetData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selection activeCell="F44" sqref="F44"/>
    </sheetView>
  </sheetViews>
  <sheetFormatPr defaultRowHeight="15" x14ac:dyDescent="0.25"/>
  <cols>
    <col min="1" max="1" width="16.7109375" customWidth="1"/>
    <col min="2" max="2" width="31.28515625" bestFit="1" customWidth="1"/>
    <col min="6" max="6" width="11.28515625" bestFit="1" customWidth="1"/>
  </cols>
  <sheetData>
    <row r="1" spans="1:8" x14ac:dyDescent="0.25">
      <c r="A1" s="121"/>
      <c r="B1" s="121"/>
      <c r="C1" s="122"/>
      <c r="D1" s="122"/>
      <c r="E1" s="122"/>
      <c r="F1" s="122"/>
      <c r="G1" s="123"/>
      <c r="H1" s="123"/>
    </row>
    <row r="2" spans="1:8" x14ac:dyDescent="0.25">
      <c r="A2" s="121"/>
      <c r="B2" s="121"/>
      <c r="C2" s="122"/>
      <c r="D2" s="122"/>
      <c r="E2" s="122"/>
      <c r="F2" s="122"/>
      <c r="G2" s="123"/>
      <c r="H2" s="123"/>
    </row>
    <row r="3" spans="1:8" x14ac:dyDescent="0.25">
      <c r="A3" s="15" t="s">
        <v>0</v>
      </c>
      <c r="B3" s="33"/>
      <c r="C3" s="31"/>
      <c r="D3" s="31"/>
      <c r="E3" s="31"/>
      <c r="F3" s="31"/>
      <c r="G3" s="32"/>
      <c r="H3" s="32"/>
    </row>
    <row r="4" spans="1:8" x14ac:dyDescent="0.25">
      <c r="A4" s="15" t="str">
        <f>[1]Sheet1!$A$2</f>
        <v>BUDGET 2018-2019</v>
      </c>
      <c r="B4" s="33"/>
      <c r="C4" s="31"/>
      <c r="D4" s="31"/>
      <c r="E4" s="31"/>
      <c r="F4" s="31"/>
      <c r="G4" s="32"/>
      <c r="H4" s="32"/>
    </row>
    <row r="5" spans="1:8" x14ac:dyDescent="0.25">
      <c r="A5" s="15" t="s">
        <v>230</v>
      </c>
      <c r="B5" s="33"/>
      <c r="C5" s="31"/>
      <c r="D5" s="31"/>
      <c r="E5" s="31"/>
      <c r="F5" s="31"/>
      <c r="G5" s="32"/>
      <c r="H5" s="34"/>
    </row>
    <row r="6" spans="1:8" x14ac:dyDescent="0.25">
      <c r="A6" s="35"/>
      <c r="B6" s="35"/>
      <c r="C6" s="36"/>
      <c r="D6" s="36"/>
      <c r="E6" s="36"/>
      <c r="F6" s="36"/>
      <c r="G6" s="37"/>
      <c r="H6" s="37"/>
    </row>
    <row r="7" spans="1:8" x14ac:dyDescent="0.25">
      <c r="A7" s="16" t="s">
        <v>32</v>
      </c>
      <c r="B7" s="16" t="s">
        <v>33</v>
      </c>
      <c r="C7" s="38" t="str">
        <f>[1]Sheet1!F2</f>
        <v>2016-17</v>
      </c>
      <c r="D7" s="38" t="str">
        <f>[1]Sheet1!G2</f>
        <v>2016-17</v>
      </c>
      <c r="E7" s="38" t="str">
        <f>[1]Sheet1!H2</f>
        <v>2017-18</v>
      </c>
      <c r="F7" s="38" t="str">
        <f>[1]Sheet1!I2</f>
        <v>2017-18</v>
      </c>
      <c r="G7" s="38" t="str">
        <f>[1]Sheet1!J2</f>
        <v>2017-18</v>
      </c>
      <c r="H7" s="38" t="str">
        <f>[1]Sheet1!K2</f>
        <v>2018-19</v>
      </c>
    </row>
    <row r="8" spans="1:8" x14ac:dyDescent="0.25">
      <c r="A8" s="16" t="s">
        <v>34</v>
      </c>
      <c r="B8" s="16"/>
      <c r="C8" s="38" t="str">
        <f>[1]Sheet1!F3</f>
        <v>BUDGET</v>
      </c>
      <c r="D8" s="38" t="str">
        <f>[1]Sheet1!G3</f>
        <v>ACTUAL</v>
      </c>
      <c r="E8" s="38" t="str">
        <f>[1]Sheet1!H3</f>
        <v>ORIGINAL</v>
      </c>
      <c r="F8" s="38" t="str">
        <f>[1]Sheet1!I3</f>
        <v>ACTUAL</v>
      </c>
      <c r="G8" s="38" t="str">
        <f>[1]Sheet1!J3</f>
        <v xml:space="preserve"> REVISED </v>
      </c>
      <c r="H8" s="38" t="str">
        <f>[1]Sheet1!K3</f>
        <v>PROPOSED</v>
      </c>
    </row>
    <row r="9" spans="1:8" ht="15.75" thickBot="1" x14ac:dyDescent="0.3">
      <c r="A9" s="18" t="s">
        <v>2</v>
      </c>
      <c r="B9" s="18"/>
      <c r="C9" s="18"/>
      <c r="D9" s="18"/>
      <c r="E9" s="18" t="str">
        <f>[1]Sheet1!H4</f>
        <v xml:space="preserve"> BUDGET</v>
      </c>
      <c r="F9" s="18" t="str">
        <f>[1]Sheet1!I4</f>
        <v>SIX MONTHS</v>
      </c>
      <c r="G9" s="18" t="str">
        <f>[1]Sheet1!J4</f>
        <v xml:space="preserve"> BUDGET</v>
      </c>
      <c r="H9" s="18" t="str">
        <f>[1]Sheet1!K4</f>
        <v xml:space="preserve"> BUDGET</v>
      </c>
    </row>
    <row r="10" spans="1:8" ht="15.75" thickTop="1" x14ac:dyDescent="0.25">
      <c r="A10" s="20" t="str">
        <f>'[10]01-11-10'!A10</f>
        <v xml:space="preserve"> 01-5101-11-10                          </v>
      </c>
      <c r="B10" s="20" t="str">
        <f>'[10]01-11-10'!B10</f>
        <v xml:space="preserve"> SALARIES                       </v>
      </c>
      <c r="C10" s="20">
        <f>'[10]01-11-10'!E10</f>
        <v>71949</v>
      </c>
      <c r="D10" s="20">
        <f>'[10]01-11-10'!F10</f>
        <v>83192.740000000005</v>
      </c>
      <c r="E10" s="20">
        <f>'[10]01-11-10'!G10</f>
        <v>110032</v>
      </c>
      <c r="F10" s="20">
        <f>'[10]01-11-10'!H10</f>
        <v>50669.279999999999</v>
      </c>
      <c r="G10" s="20">
        <f>'[10]01-11-10'!I10</f>
        <v>110518</v>
      </c>
      <c r="H10" s="20">
        <f>'[10]01-11-10'!J10</f>
        <v>119625</v>
      </c>
    </row>
    <row r="11" spans="1:8" x14ac:dyDescent="0.25">
      <c r="A11" s="20" t="str">
        <f>'[10]01-11-10'!A11</f>
        <v xml:space="preserve"> 01-5110-11-10                          </v>
      </c>
      <c r="B11" s="20" t="str">
        <f>'[10]01-11-10'!B11</f>
        <v xml:space="preserve"> LONGEVITY                      </v>
      </c>
      <c r="C11" s="20">
        <f>'[10]01-11-10'!E11</f>
        <v>180</v>
      </c>
      <c r="D11" s="20">
        <f>'[10]01-11-10'!F11</f>
        <v>180</v>
      </c>
      <c r="E11" s="20">
        <f>'[10]01-11-10'!G11</f>
        <v>240</v>
      </c>
      <c r="F11" s="20">
        <f>'[10]01-11-10'!H11</f>
        <v>240</v>
      </c>
      <c r="G11" s="20">
        <f>'[10]01-11-10'!I11</f>
        <v>240</v>
      </c>
      <c r="H11" s="20">
        <f>'[10]01-11-10'!J11</f>
        <v>360</v>
      </c>
    </row>
    <row r="12" spans="1:8" x14ac:dyDescent="0.25">
      <c r="A12" s="20" t="str">
        <f>'[10]01-11-10'!A12</f>
        <v xml:space="preserve"> 01-5111-11-10                          </v>
      </c>
      <c r="B12" s="20" t="str">
        <f>'[10]01-11-10'!B12</f>
        <v xml:space="preserve"> RETIREMENT                     </v>
      </c>
      <c r="C12" s="20">
        <f>'[10]01-11-10'!E12</f>
        <v>7387</v>
      </c>
      <c r="D12" s="20">
        <f>'[10]01-11-10'!F12</f>
        <v>8574.5300000000007</v>
      </c>
      <c r="E12" s="20">
        <f>'[10]01-11-10'!G12</f>
        <v>1311</v>
      </c>
      <c r="F12" s="20">
        <f>'[10]01-11-10'!H12</f>
        <v>5250.85</v>
      </c>
      <c r="G12" s="20">
        <f>'[10]01-11-10'!I12</f>
        <v>11378</v>
      </c>
      <c r="H12" s="20">
        <f>'[10]01-11-10'!J12</f>
        <v>14733</v>
      </c>
    </row>
    <row r="13" spans="1:8" x14ac:dyDescent="0.25">
      <c r="A13" s="20" t="str">
        <f>'[10]01-11-10'!A13</f>
        <v xml:space="preserve"> 01-5112-11-10                          </v>
      </c>
      <c r="B13" s="20" t="str">
        <f>'[10]01-11-10'!B13</f>
        <v xml:space="preserve"> FICA                           </v>
      </c>
      <c r="C13" s="20">
        <f>'[10]01-11-10'!E13</f>
        <v>5862</v>
      </c>
      <c r="D13" s="20">
        <f>'[10]01-11-10'!F13</f>
        <v>6620.62</v>
      </c>
      <c r="E13" s="20">
        <f>'[10]01-11-10'!G13</f>
        <v>8838</v>
      </c>
      <c r="F13" s="20">
        <f>'[10]01-11-10'!H13</f>
        <v>3957.09</v>
      </c>
      <c r="G13" s="20">
        <f>'[10]01-11-10'!I13</f>
        <v>8890</v>
      </c>
      <c r="H13" s="20">
        <f>'[10]01-11-10'!J13</f>
        <v>9658</v>
      </c>
    </row>
    <row r="14" spans="1:8" x14ac:dyDescent="0.25">
      <c r="A14" s="20" t="str">
        <f>'[10]01-11-10'!A14</f>
        <v xml:space="preserve"> 01-5116-11-10                          </v>
      </c>
      <c r="B14" s="20" t="str">
        <f>'[10]01-11-10'!B14</f>
        <v xml:space="preserve"> HEALTH/LIFE INSURANCE          </v>
      </c>
      <c r="C14" s="20">
        <f>'[10]01-11-10'!E14</f>
        <v>5503</v>
      </c>
      <c r="D14" s="20">
        <f>'[10]01-11-10'!F14</f>
        <v>5365.6</v>
      </c>
      <c r="E14" s="20">
        <f>'[10]01-11-10'!G14</f>
        <v>12713</v>
      </c>
      <c r="F14" s="20">
        <f>'[10]01-11-10'!H14</f>
        <v>7409.29</v>
      </c>
      <c r="G14" s="20">
        <f>'[10]01-11-10'!I14</f>
        <v>12684</v>
      </c>
      <c r="H14" s="20">
        <f>'[10]01-11-10'!J14</f>
        <v>12627</v>
      </c>
    </row>
    <row r="15" spans="1:8" x14ac:dyDescent="0.25">
      <c r="A15" s="20" t="str">
        <f>'[10]01-11-10'!A15</f>
        <v xml:space="preserve"> 01-5118-11-10                          </v>
      </c>
      <c r="B15" s="20" t="str">
        <f>'[10]01-11-10'!B15</f>
        <v xml:space="preserve"> WORKER COMPENSATION            </v>
      </c>
      <c r="C15" s="20">
        <f>'[10]01-11-10'!E15</f>
        <v>199</v>
      </c>
      <c r="D15" s="20">
        <f>'[10]01-11-10'!F15</f>
        <v>21.98</v>
      </c>
      <c r="E15" s="20">
        <f>'[10]01-11-10'!G15</f>
        <v>208</v>
      </c>
      <c r="F15" s="20">
        <f>'[10]01-11-10'!H15</f>
        <v>96.55</v>
      </c>
      <c r="G15" s="20">
        <f>'[10]01-11-10'!I15</f>
        <v>209</v>
      </c>
      <c r="H15" s="20">
        <f>'[10]01-11-10'!J15</f>
        <v>139</v>
      </c>
    </row>
    <row r="16" spans="1:8" x14ac:dyDescent="0.25">
      <c r="A16" s="20" t="str">
        <f>'[10]01-11-10'!A16</f>
        <v xml:space="preserve"> 01-5119-11-10                          </v>
      </c>
      <c r="B16" s="20" t="str">
        <f>'[10]01-11-10'!B16</f>
        <v xml:space="preserve"> OTHER PAYROLL EXPENSE          </v>
      </c>
      <c r="C16" s="20">
        <f>'[10]01-11-10'!E16</f>
        <v>500</v>
      </c>
      <c r="D16" s="20">
        <f>'[10]01-11-10'!F16</f>
        <v>538.86</v>
      </c>
      <c r="E16" s="20">
        <f>'[10]01-11-10'!G16</f>
        <v>600</v>
      </c>
      <c r="F16" s="20">
        <f>'[10]01-11-10'!H16</f>
        <v>395.39</v>
      </c>
      <c r="G16" s="20">
        <f>'[10]01-11-10'!I16</f>
        <v>600</v>
      </c>
      <c r="H16" s="20">
        <f>'[10]01-11-10'!J16</f>
        <v>1400</v>
      </c>
    </row>
    <row r="17" spans="1:8" x14ac:dyDescent="0.25">
      <c r="A17" s="20" t="str">
        <f>'[10]01-11-10'!A17</f>
        <v xml:space="preserve"> 01-5120-11-10                          </v>
      </c>
      <c r="B17" s="20" t="str">
        <f>'[10]01-11-10'!B17</f>
        <v xml:space="preserve"> ACCRUED PAYROLL EXPENSE        </v>
      </c>
      <c r="C17" s="20" t="str">
        <f>'[10]01-11-10'!E17</f>
        <v xml:space="preserve">                </v>
      </c>
      <c r="D17" s="20">
        <f>'[10]01-11-10'!F17</f>
        <v>0</v>
      </c>
      <c r="E17" s="20">
        <f>'[10]01-11-10'!G17</f>
        <v>0</v>
      </c>
      <c r="F17" s="20">
        <f>'[10]01-11-10'!H17</f>
        <v>0</v>
      </c>
      <c r="G17" s="20">
        <f>'[10]01-11-10'!I17</f>
        <v>0</v>
      </c>
      <c r="H17" s="20">
        <f>'[10]01-11-10'!J17</f>
        <v>0</v>
      </c>
    </row>
    <row r="18" spans="1:8" x14ac:dyDescent="0.25">
      <c r="A18" s="22"/>
      <c r="B18" s="23" t="s">
        <v>221</v>
      </c>
      <c r="C18" s="22">
        <f t="shared" ref="C18:H18" si="0">SUM(C10:C17)</f>
        <v>91580</v>
      </c>
      <c r="D18" s="22">
        <f t="shared" si="0"/>
        <v>104494.33</v>
      </c>
      <c r="E18" s="22">
        <f t="shared" si="0"/>
        <v>133942</v>
      </c>
      <c r="F18" s="22">
        <f t="shared" si="0"/>
        <v>68018.45</v>
      </c>
      <c r="G18" s="22">
        <f t="shared" si="0"/>
        <v>144519</v>
      </c>
      <c r="H18" s="22">
        <f t="shared" si="0"/>
        <v>158542</v>
      </c>
    </row>
    <row r="19" spans="1:8" x14ac:dyDescent="0.25">
      <c r="A19" s="20" t="str">
        <f>'[10]01-11-10'!A19</f>
        <v xml:space="preserve"> 01-5201-11-10                          </v>
      </c>
      <c r="B19" s="20" t="str">
        <f>'[10]01-11-10'!B19</f>
        <v xml:space="preserve"> OFFICE SUPPLIES                </v>
      </c>
      <c r="C19" s="20">
        <f>'[10]01-11-10'!E19</f>
        <v>2000</v>
      </c>
      <c r="D19" s="20">
        <f>'[10]01-11-10'!F19</f>
        <v>1992.63</v>
      </c>
      <c r="E19" s="20">
        <f>'[10]01-11-10'!G19</f>
        <v>2000</v>
      </c>
      <c r="F19" s="20">
        <f>'[10]01-11-10'!H19</f>
        <v>807.94</v>
      </c>
      <c r="G19" s="20">
        <f>'[10]01-11-10'!I19</f>
        <v>2000</v>
      </c>
      <c r="H19" s="20">
        <f>'[10]01-11-10'!J19</f>
        <v>2000</v>
      </c>
    </row>
    <row r="20" spans="1:8" x14ac:dyDescent="0.25">
      <c r="A20" s="20" t="str">
        <f>'[10]01-11-10'!A20</f>
        <v xml:space="preserve"> 01-5202-11-10                          </v>
      </c>
      <c r="B20" s="20" t="str">
        <f>'[10]01-11-10'!B20</f>
        <v xml:space="preserve"> POSTAGE                        </v>
      </c>
      <c r="C20" s="20">
        <f>'[10]01-11-10'!E20</f>
        <v>1750</v>
      </c>
      <c r="D20" s="20">
        <f>'[10]01-11-10'!F20</f>
        <v>872.69</v>
      </c>
      <c r="E20" s="20">
        <f>'[10]01-11-10'!G20</f>
        <v>1750</v>
      </c>
      <c r="F20" s="20">
        <f>'[10]01-11-10'!H20</f>
        <v>110.8</v>
      </c>
      <c r="G20" s="20">
        <f>'[10]01-11-10'!I20</f>
        <v>1000</v>
      </c>
      <c r="H20" s="20">
        <f>'[10]01-11-10'!J20</f>
        <v>6500</v>
      </c>
    </row>
    <row r="21" spans="1:8" x14ac:dyDescent="0.25">
      <c r="A21" s="20" t="str">
        <f>'[10]01-11-10'!A21</f>
        <v xml:space="preserve"> 01-5299-11-10                          </v>
      </c>
      <c r="B21" s="20" t="str">
        <f>'[10]01-11-10'!B21</f>
        <v xml:space="preserve"> MISCELLANEOUS SUPPLIES         </v>
      </c>
      <c r="C21" s="20">
        <f>'[10]01-11-10'!E21</f>
        <v>1500</v>
      </c>
      <c r="D21" s="20">
        <f>'[10]01-11-10'!F21</f>
        <v>1344.5</v>
      </c>
      <c r="E21" s="20">
        <f>'[10]01-11-10'!G21</f>
        <v>1500</v>
      </c>
      <c r="F21" s="20">
        <f>'[10]01-11-10'!H21</f>
        <v>295.14</v>
      </c>
      <c r="G21" s="20">
        <f>'[10]01-11-10'!I21</f>
        <v>1500</v>
      </c>
      <c r="H21" s="20">
        <f>'[10]01-11-10'!J21</f>
        <v>2500</v>
      </c>
    </row>
    <row r="22" spans="1:8" x14ac:dyDescent="0.25">
      <c r="A22" s="22"/>
      <c r="B22" s="22" t="s">
        <v>231</v>
      </c>
      <c r="C22" s="22">
        <f>'[10]01-11-10'!E22</f>
        <v>5250</v>
      </c>
      <c r="D22" s="22">
        <f>'[10]01-11-10'!F22</f>
        <v>4209.82</v>
      </c>
      <c r="E22" s="22">
        <f>'[10]01-11-10'!G22</f>
        <v>5250</v>
      </c>
      <c r="F22" s="22">
        <f>'[10]01-11-10'!H22</f>
        <v>1213.8800000000001</v>
      </c>
      <c r="G22" s="22">
        <f>'[10]01-11-10'!I22</f>
        <v>4500</v>
      </c>
      <c r="H22" s="22">
        <f>'[10]01-11-10'!J22</f>
        <v>11000</v>
      </c>
    </row>
    <row r="23" spans="1:8" x14ac:dyDescent="0.25">
      <c r="A23" s="20" t="str">
        <f>'[10]01-11-10'!A23</f>
        <v xml:space="preserve"> 01-5302-11-10                          </v>
      </c>
      <c r="B23" s="20" t="str">
        <f>'[10]01-11-10'!B23</f>
        <v xml:space="preserve"> BUILDING MAINTENANCE           </v>
      </c>
      <c r="C23" s="20">
        <f>'[10]01-11-10'!E23</f>
        <v>300</v>
      </c>
      <c r="D23" s="20">
        <f>'[10]01-11-10'!F23</f>
        <v>316.85000000000002</v>
      </c>
      <c r="E23" s="20">
        <f>'[10]01-11-10'!G23</f>
        <v>150</v>
      </c>
      <c r="F23" s="20">
        <f>'[10]01-11-10'!H23</f>
        <v>130</v>
      </c>
      <c r="G23" s="20">
        <f>'[10]01-11-10'!I23</f>
        <v>130</v>
      </c>
      <c r="H23" s="20">
        <f>'[10]01-11-10'!J23</f>
        <v>150</v>
      </c>
    </row>
    <row r="24" spans="1:8" x14ac:dyDescent="0.25">
      <c r="A24" s="20" t="str">
        <f>'[10]01-11-10'!A24</f>
        <v xml:space="preserve"> 01-5309-11-10                          </v>
      </c>
      <c r="B24" s="20" t="str">
        <f>'[10]01-11-10'!B24</f>
        <v xml:space="preserve"> OFFICE EQUIPMENT MAINTENANCE   </v>
      </c>
      <c r="C24" s="20">
        <f>'[10]01-11-10'!E24</f>
        <v>0</v>
      </c>
      <c r="D24" s="20">
        <f>'[10]01-11-10'!F24</f>
        <v>0</v>
      </c>
      <c r="E24" s="20">
        <f>'[10]01-11-10'!G24</f>
        <v>0</v>
      </c>
      <c r="F24" s="20">
        <f>'[10]01-11-10'!H24</f>
        <v>0</v>
      </c>
      <c r="G24" s="20">
        <f>'[10]01-11-10'!I24</f>
        <v>0</v>
      </c>
      <c r="H24" s="20">
        <f>'[10]01-11-10'!J24</f>
        <v>0</v>
      </c>
    </row>
    <row r="25" spans="1:8" x14ac:dyDescent="0.25">
      <c r="A25" s="22"/>
      <c r="B25" s="22" t="s">
        <v>234</v>
      </c>
      <c r="C25" s="22">
        <f t="shared" ref="C25:H25" si="1">SUM(C23:C24)</f>
        <v>300</v>
      </c>
      <c r="D25" s="22">
        <f t="shared" si="1"/>
        <v>316.85000000000002</v>
      </c>
      <c r="E25" s="22">
        <f t="shared" si="1"/>
        <v>150</v>
      </c>
      <c r="F25" s="22">
        <f t="shared" si="1"/>
        <v>130</v>
      </c>
      <c r="G25" s="22">
        <f t="shared" si="1"/>
        <v>130</v>
      </c>
      <c r="H25" s="22">
        <f t="shared" si="1"/>
        <v>150</v>
      </c>
    </row>
    <row r="26" spans="1:8" x14ac:dyDescent="0.25">
      <c r="A26" s="20" t="str">
        <f>'[10]01-11-10'!A26</f>
        <v xml:space="preserve"> 01-5401-11-10                          </v>
      </c>
      <c r="B26" s="20" t="str">
        <f>'[10]01-11-10'!B26</f>
        <v xml:space="preserve"> COMMUNICATIONS                 </v>
      </c>
      <c r="C26" s="20">
        <f>'[10]01-11-10'!E26</f>
        <v>900</v>
      </c>
      <c r="D26" s="20">
        <f>'[10]01-11-10'!F26</f>
        <v>473.56</v>
      </c>
      <c r="E26" s="20">
        <f>'[10]01-11-10'!G26</f>
        <v>1360</v>
      </c>
      <c r="F26" s="20">
        <f>'[10]01-11-10'!H26</f>
        <v>180.05</v>
      </c>
      <c r="G26" s="20">
        <f>'[10]01-11-10'!I26</f>
        <v>300</v>
      </c>
      <c r="H26" s="20">
        <f>'[10]01-11-10'!J26</f>
        <v>300</v>
      </c>
    </row>
    <row r="27" spans="1:8" x14ac:dyDescent="0.25">
      <c r="A27" s="20" t="str">
        <f>'[10]01-11-10'!A27</f>
        <v xml:space="preserve"> 01-5403-11-10                          </v>
      </c>
      <c r="B27" s="20" t="str">
        <f>'[10]01-11-10'!B27</f>
        <v xml:space="preserve"> GENERAL INSURANCE              </v>
      </c>
      <c r="C27" s="20">
        <f>'[10]01-11-10'!E27</f>
        <v>59</v>
      </c>
      <c r="D27" s="20">
        <f>'[10]01-11-10'!F27</f>
        <v>52.08</v>
      </c>
      <c r="E27" s="20">
        <f>'[10]01-11-10'!G27</f>
        <v>61</v>
      </c>
      <c r="F27" s="20">
        <f>'[10]01-11-10'!H27</f>
        <v>30.46</v>
      </c>
      <c r="G27" s="20">
        <f>'[10]01-11-10'!I27</f>
        <v>60</v>
      </c>
      <c r="H27" s="20">
        <f>'[10]01-11-10'!J27</f>
        <v>63</v>
      </c>
    </row>
    <row r="28" spans="1:8" x14ac:dyDescent="0.25">
      <c r="A28" s="20" t="str">
        <f>'[10]01-11-10'!A28</f>
        <v xml:space="preserve"> 01-5404-11-10                          </v>
      </c>
      <c r="B28" s="20" t="str">
        <f>'[10]01-11-10'!B28</f>
        <v xml:space="preserve"> PROFESSIONAL FEES              </v>
      </c>
      <c r="C28" s="20">
        <f>'[10]01-11-10'!E28</f>
        <v>1600</v>
      </c>
      <c r="D28" s="20">
        <f>'[10]01-11-10'!F28</f>
        <v>1144.5</v>
      </c>
      <c r="E28" s="20">
        <f>'[10]01-11-10'!G28</f>
        <v>1200</v>
      </c>
      <c r="F28" s="20">
        <f>'[10]01-11-10'!H28</f>
        <v>97.8</v>
      </c>
      <c r="G28" s="20">
        <f>'[10]01-11-10'!I28</f>
        <v>1200</v>
      </c>
      <c r="H28" s="20">
        <f>'[10]01-11-10'!J28</f>
        <v>1200</v>
      </c>
    </row>
    <row r="29" spans="1:8" x14ac:dyDescent="0.25">
      <c r="A29" s="20" t="str">
        <f>'[10]01-11-10'!A29</f>
        <v xml:space="preserve"> 01-5405-11-10                          </v>
      </c>
      <c r="B29" s="20" t="str">
        <f>'[10]01-11-10'!B29</f>
        <v xml:space="preserve"> ADVERTISING                    </v>
      </c>
      <c r="C29" s="20">
        <f>'[10]01-11-10'!E29</f>
        <v>1300</v>
      </c>
      <c r="D29" s="20">
        <f>'[10]01-11-10'!F29</f>
        <v>876.82</v>
      </c>
      <c r="E29" s="20">
        <f>'[10]01-11-10'!G29</f>
        <v>1300</v>
      </c>
      <c r="F29" s="20">
        <f>'[10]01-11-10'!H29</f>
        <v>323.14999999999998</v>
      </c>
      <c r="G29" s="20">
        <f>'[10]01-11-10'!I29</f>
        <v>1300</v>
      </c>
      <c r="H29" s="20">
        <f>'[10]01-11-10'!J29</f>
        <v>2000</v>
      </c>
    </row>
    <row r="30" spans="1:8" x14ac:dyDescent="0.25">
      <c r="A30" s="20" t="str">
        <f>'[10]01-11-10'!A30</f>
        <v xml:space="preserve"> 01-5406-11-10                          </v>
      </c>
      <c r="B30" s="20" t="str">
        <f>'[10]01-11-10'!B30</f>
        <v xml:space="preserve"> TRAINING                       </v>
      </c>
      <c r="C30" s="20">
        <f>'[10]01-11-10'!E30</f>
        <v>2800</v>
      </c>
      <c r="D30" s="20">
        <f>'[10]01-11-10'!F30</f>
        <v>991.39</v>
      </c>
      <c r="E30" s="20">
        <f>'[10]01-11-10'!G30</f>
        <v>3800</v>
      </c>
      <c r="F30" s="20">
        <f>'[10]01-11-10'!H30</f>
        <v>0</v>
      </c>
      <c r="G30" s="20">
        <f>'[10]01-11-10'!I30</f>
        <v>3000</v>
      </c>
      <c r="H30" s="20">
        <f>'[10]01-11-10'!J30</f>
        <v>3000</v>
      </c>
    </row>
    <row r="31" spans="1:8" x14ac:dyDescent="0.25">
      <c r="A31" s="20" t="str">
        <f>'[10]01-11-10'!A31</f>
        <v xml:space="preserve"> 01-5409-11-10                          </v>
      </c>
      <c r="B31" s="20" t="str">
        <f>'[10]01-11-10'!B31</f>
        <v xml:space="preserve"> CONTRACTUAL SERVICES           </v>
      </c>
      <c r="C31" s="20">
        <f>'[10]01-11-10'!E31</f>
        <v>24000</v>
      </c>
      <c r="D31" s="20">
        <f>'[10]01-11-10'!F31</f>
        <v>23100</v>
      </c>
      <c r="E31" s="20">
        <f>'[10]01-11-10'!G31</f>
        <v>24000</v>
      </c>
      <c r="F31" s="20">
        <f>'[10]01-11-10'!H31</f>
        <v>12000</v>
      </c>
      <c r="G31" s="20">
        <f>'[10]01-11-10'!I31</f>
        <v>24000</v>
      </c>
      <c r="H31" s="20">
        <f>'[10]01-11-10'!J31</f>
        <v>147600</v>
      </c>
    </row>
    <row r="32" spans="1:8" x14ac:dyDescent="0.25">
      <c r="A32" s="20" t="str">
        <f>'[10]01-11-10'!A32</f>
        <v xml:space="preserve"> 01-5418-11-10                          </v>
      </c>
      <c r="B32" s="20" t="str">
        <f>'[10]01-11-10'!B32</f>
        <v xml:space="preserve"> AUTO ALLOWANCE                 </v>
      </c>
      <c r="C32" s="20">
        <f>'[10]01-11-10'!E32</f>
        <v>4300</v>
      </c>
      <c r="D32" s="20">
        <f>'[10]01-11-10'!F32</f>
        <v>3983.64</v>
      </c>
      <c r="E32" s="20">
        <f>'[10]01-11-10'!G32</f>
        <v>4300</v>
      </c>
      <c r="F32" s="20">
        <f>'[10]01-11-10'!H32</f>
        <v>2150.0700000000002</v>
      </c>
      <c r="G32" s="20">
        <f>'[10]01-11-10'!I32</f>
        <v>4300</v>
      </c>
      <c r="H32" s="20">
        <f>'[10]01-11-10'!J32</f>
        <v>4300</v>
      </c>
    </row>
    <row r="33" spans="1:8" x14ac:dyDescent="0.25">
      <c r="A33" s="20" t="str">
        <f>'[10]01-11-10'!A33</f>
        <v xml:space="preserve"> 01-5460-11-10                          </v>
      </c>
      <c r="B33" s="20" t="str">
        <f>'[10]01-11-10'!B33</f>
        <v xml:space="preserve"> OFFICE EQUIPMENT RENTAL        </v>
      </c>
      <c r="C33" s="20">
        <f>'[10]01-11-10'!E33</f>
        <v>3500</v>
      </c>
      <c r="D33" s="20">
        <f>'[10]01-11-10'!F33</f>
        <v>3394.89</v>
      </c>
      <c r="E33" s="20">
        <f>'[10]01-11-10'!G33</f>
        <v>3500</v>
      </c>
      <c r="F33" s="20">
        <f>'[10]01-11-10'!H33</f>
        <v>1477</v>
      </c>
      <c r="G33" s="20">
        <f>'[10]01-11-10'!I33</f>
        <v>3500</v>
      </c>
      <c r="H33" s="20">
        <f>'[10]01-11-10'!J33</f>
        <v>3500</v>
      </c>
    </row>
    <row r="34" spans="1:8" x14ac:dyDescent="0.25">
      <c r="A34" s="20" t="str">
        <f>'[10]01-11-10'!A34</f>
        <v xml:space="preserve"> 01-5499-11-10                          </v>
      </c>
      <c r="B34" s="20" t="str">
        <f>'[10]01-11-10'!B34</f>
        <v xml:space="preserve"> MISCELLANEOUS SERVICES         </v>
      </c>
      <c r="C34" s="20">
        <f>'[10]01-11-10'!E34</f>
        <v>4000</v>
      </c>
      <c r="D34" s="20">
        <f>'[10]01-11-10'!F34</f>
        <v>3783.31</v>
      </c>
      <c r="E34" s="20">
        <f>'[10]01-11-10'!G34</f>
        <v>4000</v>
      </c>
      <c r="F34" s="20">
        <f>'[10]01-11-10'!H34</f>
        <v>1775.41</v>
      </c>
      <c r="G34" s="20">
        <f>'[10]01-11-10'!I34</f>
        <v>4000</v>
      </c>
      <c r="H34" s="20">
        <f>'[10]01-11-10'!J34</f>
        <v>4000</v>
      </c>
    </row>
    <row r="35" spans="1:8" x14ac:dyDescent="0.25">
      <c r="A35" s="22"/>
      <c r="B35" s="23" t="s">
        <v>210</v>
      </c>
      <c r="C35" s="22">
        <f t="shared" ref="C35:H35" si="2">SUM(C26:C34)</f>
        <v>42459</v>
      </c>
      <c r="D35" s="22">
        <f t="shared" si="2"/>
        <v>37800.189999999995</v>
      </c>
      <c r="E35" s="22">
        <f t="shared" si="2"/>
        <v>43521</v>
      </c>
      <c r="F35" s="22">
        <f t="shared" si="2"/>
        <v>18033.939999999999</v>
      </c>
      <c r="G35" s="22">
        <f t="shared" si="2"/>
        <v>41660</v>
      </c>
      <c r="H35" s="22">
        <f t="shared" si="2"/>
        <v>165963</v>
      </c>
    </row>
    <row r="36" spans="1:8" x14ac:dyDescent="0.25">
      <c r="A36" s="20" t="str">
        <f>'[10]01-11-10'!A36</f>
        <v xml:space="preserve"> 01-6503-11-10</v>
      </c>
      <c r="B36" s="20" t="str">
        <f>'[10]01-11-10'!B36</f>
        <v xml:space="preserve"> FURNITURE AND FIXTURES</v>
      </c>
      <c r="C36" s="20">
        <f>'[10]01-11-10'!E36</f>
        <v>0</v>
      </c>
      <c r="D36" s="20">
        <f>'[10]01-11-10'!F36</f>
        <v>987.12</v>
      </c>
      <c r="E36" s="20">
        <f>'[10]01-11-10'!G36</f>
        <v>0</v>
      </c>
      <c r="F36" s="20">
        <f>'[10]01-11-10'!H36</f>
        <v>0</v>
      </c>
      <c r="G36" s="20">
        <f>'[10]01-11-10'!I36</f>
        <v>0</v>
      </c>
      <c r="H36" s="20">
        <f>'[10]01-11-10'!J36</f>
        <v>0</v>
      </c>
    </row>
    <row r="37" spans="1:8" ht="15.75" thickBot="1" x14ac:dyDescent="0.3">
      <c r="A37" s="22"/>
      <c r="B37" s="23" t="s">
        <v>232</v>
      </c>
      <c r="C37" s="22">
        <f t="shared" ref="C37:H37" si="3">C36</f>
        <v>0</v>
      </c>
      <c r="D37" s="22">
        <f t="shared" si="3"/>
        <v>987.12</v>
      </c>
      <c r="E37" s="22">
        <f t="shared" si="3"/>
        <v>0</v>
      </c>
      <c r="F37" s="22">
        <f t="shared" si="3"/>
        <v>0</v>
      </c>
      <c r="G37" s="22">
        <f t="shared" si="3"/>
        <v>0</v>
      </c>
      <c r="H37" s="22">
        <f t="shared" si="3"/>
        <v>0</v>
      </c>
    </row>
    <row r="38" spans="1:8" ht="16.5" thickTop="1" thickBot="1" x14ac:dyDescent="0.3">
      <c r="A38" s="27"/>
      <c r="B38" s="62" t="s">
        <v>233</v>
      </c>
      <c r="C38" s="27">
        <f t="shared" ref="C38:H38" si="4">C18+C22+C25+C35+C37</f>
        <v>139589</v>
      </c>
      <c r="D38" s="27">
        <f t="shared" si="4"/>
        <v>147808.31</v>
      </c>
      <c r="E38" s="27">
        <f t="shared" si="4"/>
        <v>182863</v>
      </c>
      <c r="F38" s="27">
        <f t="shared" si="4"/>
        <v>87396.27</v>
      </c>
      <c r="G38" s="27">
        <f t="shared" si="4"/>
        <v>190809</v>
      </c>
      <c r="H38" s="27">
        <f t="shared" si="4"/>
        <v>335655</v>
      </c>
    </row>
    <row r="39" spans="1:8" ht="15.75" thickTop="1" x14ac:dyDescent="0.25">
      <c r="A39" s="60"/>
      <c r="B39" s="108"/>
      <c r="C39" s="84"/>
      <c r="D39" s="84"/>
      <c r="E39" s="84"/>
      <c r="F39" s="84"/>
      <c r="G39" s="85"/>
      <c r="H39" s="85"/>
    </row>
  </sheetData>
  <pageMargins left="0.7" right="0.7" top="0.75" bottom="0.75" header="0.3" footer="0.3"/>
  <pageSetup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workbookViewId="0">
      <selection activeCell="F49" sqref="F49"/>
    </sheetView>
  </sheetViews>
  <sheetFormatPr defaultRowHeight="15" x14ac:dyDescent="0.25"/>
  <cols>
    <col min="1" max="1" width="15.28515625" customWidth="1"/>
    <col min="2" max="2" width="28.28515625" bestFit="1" customWidth="1"/>
    <col min="6" max="6" width="11.28515625" bestFit="1" customWidth="1"/>
  </cols>
  <sheetData>
    <row r="1" spans="1:8" x14ac:dyDescent="0.25">
      <c r="A1" s="35"/>
      <c r="B1" s="35"/>
      <c r="C1" s="36"/>
      <c r="D1" s="36"/>
      <c r="E1" s="36"/>
      <c r="F1" s="36"/>
      <c r="G1" s="37"/>
      <c r="H1" s="37"/>
    </row>
    <row r="2" spans="1:8" x14ac:dyDescent="0.25">
      <c r="A2" s="35"/>
      <c r="B2" s="35"/>
      <c r="C2" s="36"/>
      <c r="D2" s="36"/>
      <c r="E2" s="36"/>
      <c r="F2" s="36"/>
      <c r="G2" s="37"/>
      <c r="H2" s="37"/>
    </row>
    <row r="3" spans="1:8" x14ac:dyDescent="0.25">
      <c r="A3" s="15" t="s">
        <v>0</v>
      </c>
      <c r="B3" s="33"/>
      <c r="C3" s="31"/>
      <c r="D3" s="31"/>
      <c r="E3" s="31"/>
      <c r="F3" s="31"/>
      <c r="G3" s="32"/>
      <c r="H3" s="32"/>
    </row>
    <row r="4" spans="1:8" x14ac:dyDescent="0.25">
      <c r="A4" s="15" t="str">
        <f>[1]Sheet1!$A$2</f>
        <v>BUDGET 2018-2019</v>
      </c>
      <c r="B4" s="33"/>
      <c r="C4" s="31"/>
      <c r="D4" s="31"/>
      <c r="E4" s="31"/>
      <c r="F4" s="31"/>
      <c r="G4" s="32"/>
      <c r="H4" s="32"/>
    </row>
    <row r="5" spans="1:8" x14ac:dyDescent="0.25">
      <c r="A5" s="15" t="s">
        <v>293</v>
      </c>
      <c r="B5" s="33"/>
      <c r="C5" s="31"/>
      <c r="D5" s="31"/>
      <c r="E5" s="31"/>
      <c r="F5" s="31"/>
      <c r="G5" s="32"/>
      <c r="H5" s="34"/>
    </row>
    <row r="6" spans="1:8" x14ac:dyDescent="0.25">
      <c r="A6" s="35"/>
      <c r="B6" s="35"/>
      <c r="C6" s="36"/>
      <c r="D6" s="36"/>
      <c r="E6" s="36"/>
      <c r="F6" s="36"/>
      <c r="G6" s="37"/>
      <c r="H6" s="37"/>
    </row>
    <row r="7" spans="1:8" x14ac:dyDescent="0.25">
      <c r="A7" s="16" t="s">
        <v>32</v>
      </c>
      <c r="B7" s="16" t="s">
        <v>33</v>
      </c>
      <c r="C7" s="38" t="str">
        <f>[1]Sheet1!F2</f>
        <v>2016-17</v>
      </c>
      <c r="D7" s="38" t="str">
        <f>[1]Sheet1!G2</f>
        <v>2016-17</v>
      </c>
      <c r="E7" s="38" t="str">
        <f>[1]Sheet1!H2</f>
        <v>2017-18</v>
      </c>
      <c r="F7" s="38" t="str">
        <f>[1]Sheet1!I2</f>
        <v>2017-18</v>
      </c>
      <c r="G7" s="38" t="str">
        <f>[1]Sheet1!J2</f>
        <v>2017-18</v>
      </c>
      <c r="H7" s="38" t="str">
        <f>[1]Sheet1!K2</f>
        <v>2018-19</v>
      </c>
    </row>
    <row r="8" spans="1:8" x14ac:dyDescent="0.25">
      <c r="A8" s="16" t="s">
        <v>34</v>
      </c>
      <c r="B8" s="16"/>
      <c r="C8" s="38" t="str">
        <f>[1]Sheet1!F3</f>
        <v>BUDGET</v>
      </c>
      <c r="D8" s="38" t="str">
        <f>[1]Sheet1!G3</f>
        <v>ACTUAL</v>
      </c>
      <c r="E8" s="38" t="str">
        <f>[1]Sheet1!H3</f>
        <v>ORIGINAL</v>
      </c>
      <c r="F8" s="38" t="str">
        <f>[1]Sheet1!I3</f>
        <v>ACTUAL</v>
      </c>
      <c r="G8" s="38" t="str">
        <f>[1]Sheet1!J3</f>
        <v xml:space="preserve"> REVISED </v>
      </c>
      <c r="H8" s="38" t="str">
        <f>[1]Sheet1!K3</f>
        <v>PROPOSED</v>
      </c>
    </row>
    <row r="9" spans="1:8" ht="15.75" thickBot="1" x14ac:dyDescent="0.3">
      <c r="A9" s="18" t="s">
        <v>2</v>
      </c>
      <c r="B9" s="18"/>
      <c r="C9" s="18"/>
      <c r="D9" s="18"/>
      <c r="E9" s="18" t="str">
        <f>[1]Sheet1!H4</f>
        <v xml:space="preserve"> BUDGET</v>
      </c>
      <c r="F9" s="18" t="str">
        <f>[1]Sheet1!I4</f>
        <v>SIX MONTHS</v>
      </c>
      <c r="G9" s="18" t="str">
        <f>[1]Sheet1!J4</f>
        <v xml:space="preserve"> BUDGET</v>
      </c>
      <c r="H9" s="18" t="str">
        <f>[1]Sheet1!K4</f>
        <v xml:space="preserve"> BUDGET</v>
      </c>
    </row>
    <row r="10" spans="1:8" ht="15.75" thickTop="1" x14ac:dyDescent="0.25">
      <c r="A10" s="20" t="str">
        <f>'[11]01-11-17'!A10</f>
        <v xml:space="preserve"> 01-5101-11-17                          </v>
      </c>
      <c r="B10" s="20" t="str">
        <f>'[11]01-11-17'!B10</f>
        <v xml:space="preserve"> SALARIES                       </v>
      </c>
      <c r="C10" s="20">
        <f>'[11]01-11-17'!E10</f>
        <v>148843</v>
      </c>
      <c r="D10" s="20">
        <f>'[11]01-11-17'!F10</f>
        <v>134958.62</v>
      </c>
      <c r="E10" s="20">
        <f>'[11]01-11-17'!G10</f>
        <v>148521</v>
      </c>
      <c r="F10" s="20">
        <f>'[11]01-11-17'!H10</f>
        <v>62988.13</v>
      </c>
      <c r="G10" s="20">
        <f>'[11]01-11-17'!I10</f>
        <v>149003</v>
      </c>
      <c r="H10" s="20">
        <f>'[11]01-11-17'!J10</f>
        <v>154652</v>
      </c>
    </row>
    <row r="11" spans="1:8" x14ac:dyDescent="0.25">
      <c r="A11" s="20" t="str">
        <f>'[11]01-11-17'!A11</f>
        <v xml:space="preserve"> 01-5106-11-17                          </v>
      </c>
      <c r="B11" s="20" t="str">
        <f>'[11]01-11-17'!B11</f>
        <v xml:space="preserve"> OVERTIME                       </v>
      </c>
      <c r="C11" s="20">
        <f>'[11]01-11-17'!E11</f>
        <v>0</v>
      </c>
      <c r="D11" s="20">
        <f>'[11]01-11-17'!F11</f>
        <v>489.62</v>
      </c>
      <c r="E11" s="20">
        <f>'[11]01-11-17'!G11</f>
        <v>500</v>
      </c>
      <c r="F11" s="20">
        <f>'[11]01-11-17'!H11</f>
        <v>1586.06</v>
      </c>
      <c r="G11" s="20">
        <v>1586</v>
      </c>
      <c r="H11" s="20">
        <f>'[11]01-11-17'!J11</f>
        <v>1589</v>
      </c>
    </row>
    <row r="12" spans="1:8" x14ac:dyDescent="0.25">
      <c r="A12" s="20" t="str">
        <f>'[11]01-11-17'!A12</f>
        <v xml:space="preserve"> 01-5107-11-17                          </v>
      </c>
      <c r="B12" s="20" t="str">
        <f>'[11]01-11-17'!B12</f>
        <v xml:space="preserve"> HOLIDAY PAY                    </v>
      </c>
      <c r="C12" s="20">
        <f>'[11]01-11-17'!E12</f>
        <v>0</v>
      </c>
      <c r="D12" s="20">
        <f>'[11]01-11-17'!F12</f>
        <v>219.24</v>
      </c>
      <c r="E12" s="20">
        <f>'[11]01-11-17'!G12</f>
        <v>219</v>
      </c>
      <c r="F12" s="20">
        <f>'[11]01-11-17'!H12</f>
        <v>0</v>
      </c>
      <c r="G12" s="20">
        <f>'[11]01-11-17'!I12</f>
        <v>250</v>
      </c>
      <c r="H12" s="20">
        <f>'[11]01-11-17'!J12</f>
        <v>250</v>
      </c>
    </row>
    <row r="13" spans="1:8" x14ac:dyDescent="0.25">
      <c r="A13" s="20" t="str">
        <f>'[11]01-11-17'!A13</f>
        <v xml:space="preserve"> 01-5110-11-17                          </v>
      </c>
      <c r="B13" s="20" t="str">
        <f>'[11]01-11-17'!B13</f>
        <v xml:space="preserve"> LONGEVITY                      </v>
      </c>
      <c r="C13" s="20">
        <f>'[11]01-11-17'!E13</f>
        <v>300</v>
      </c>
      <c r="D13" s="20">
        <f>'[11]01-11-17'!F13</f>
        <v>240</v>
      </c>
      <c r="E13" s="20">
        <f>'[11]01-11-17'!G13</f>
        <v>420</v>
      </c>
      <c r="F13" s="20">
        <f>'[11]01-11-17'!H13</f>
        <v>180</v>
      </c>
      <c r="G13" s="20">
        <f>'[11]01-11-17'!I13</f>
        <v>360</v>
      </c>
      <c r="H13" s="20">
        <f>'[11]01-11-17'!J13</f>
        <v>540</v>
      </c>
    </row>
    <row r="14" spans="1:8" x14ac:dyDescent="0.25">
      <c r="A14" s="20" t="str">
        <f>'[11]01-11-17'!A14</f>
        <v xml:space="preserve"> 01-5111-11-17                          </v>
      </c>
      <c r="B14" s="20" t="str">
        <f>'[11]01-11-17'!B14</f>
        <v xml:space="preserve"> RETIREMENT                     </v>
      </c>
      <c r="C14" s="20">
        <f>'[11]01-11-17'!E14</f>
        <v>14425</v>
      </c>
      <c r="D14" s="20">
        <f>'[11]01-11-17'!F14</f>
        <v>13292.07</v>
      </c>
      <c r="E14" s="20">
        <f>'[11]01-11-17'!G14</f>
        <v>14739</v>
      </c>
      <c r="F14" s="20">
        <f>'[11]01-11-17'!H14</f>
        <v>6420.71</v>
      </c>
      <c r="G14" s="20">
        <f>'[11]01-11-17'!I14</f>
        <v>14779</v>
      </c>
      <c r="H14" s="20">
        <f>'[11]01-11-17'!J14</f>
        <v>18356</v>
      </c>
    </row>
    <row r="15" spans="1:8" x14ac:dyDescent="0.25">
      <c r="A15" s="20" t="str">
        <f>'[11]01-11-17'!A15</f>
        <v xml:space="preserve"> 01-5112-11-17                          </v>
      </c>
      <c r="B15" s="20" t="str">
        <f>'[11]01-11-17'!B15</f>
        <v xml:space="preserve"> FICA                           </v>
      </c>
      <c r="C15" s="20">
        <f>'[11]01-11-17'!E15</f>
        <v>11448</v>
      </c>
      <c r="D15" s="20">
        <f>'[11]01-11-17'!F15</f>
        <v>10133.82</v>
      </c>
      <c r="E15" s="20">
        <f>'[11]01-11-17'!G15</f>
        <v>11515</v>
      </c>
      <c r="F15" s="20">
        <f>'[11]01-11-17'!H15</f>
        <v>4745.3</v>
      </c>
      <c r="G15" s="20">
        <f>'[11]01-11-17'!I15</f>
        <v>11548</v>
      </c>
      <c r="H15" s="20">
        <f>'[11]01-11-17'!J15</f>
        <v>12034</v>
      </c>
    </row>
    <row r="16" spans="1:8" x14ac:dyDescent="0.25">
      <c r="A16" s="20" t="str">
        <f>'[11]01-11-17'!A16</f>
        <v xml:space="preserve"> 01-5114-11-17                          </v>
      </c>
      <c r="B16" s="20" t="str">
        <f>'[11]01-11-17'!B16</f>
        <v xml:space="preserve"> UNEMPLOYMENT BENEFITS          </v>
      </c>
      <c r="C16" s="20">
        <f>'[11]01-11-17'!E16</f>
        <v>0</v>
      </c>
      <c r="D16" s="20">
        <f>'[11]01-11-17'!F16</f>
        <v>-286</v>
      </c>
      <c r="E16" s="20">
        <f>'[11]01-11-17'!G16</f>
        <v>0</v>
      </c>
      <c r="F16" s="20">
        <f>'[11]01-11-17'!H16</f>
        <v>0</v>
      </c>
      <c r="G16" s="20">
        <f>'[11]01-11-17'!I16</f>
        <v>0</v>
      </c>
      <c r="H16" s="20">
        <f>'[11]01-11-17'!J16</f>
        <v>0</v>
      </c>
    </row>
    <row r="17" spans="1:8" x14ac:dyDescent="0.25">
      <c r="A17" s="20" t="str">
        <f>'[11]01-11-17'!A17</f>
        <v xml:space="preserve"> 01-5116-11-17                          </v>
      </c>
      <c r="B17" s="20" t="str">
        <f>'[11]01-11-17'!B17</f>
        <v xml:space="preserve"> HEALTH/LIFE INSURANCE          </v>
      </c>
      <c r="C17" s="20">
        <f>'[11]01-11-17'!E17</f>
        <v>21824</v>
      </c>
      <c r="D17" s="20">
        <f>'[11]01-11-17'!F17</f>
        <v>20486.3</v>
      </c>
      <c r="E17" s="20">
        <f>'[11]01-11-17'!G17</f>
        <v>25368</v>
      </c>
      <c r="F17" s="20">
        <f>'[11]01-11-17'!H17</f>
        <v>13751.98</v>
      </c>
      <c r="G17" s="20">
        <f>'[11]01-11-17'!I17</f>
        <v>25368</v>
      </c>
      <c r="H17" s="20">
        <f>'[11]01-11-17'!J17</f>
        <v>25196</v>
      </c>
    </row>
    <row r="18" spans="1:8" x14ac:dyDescent="0.25">
      <c r="A18" s="20" t="str">
        <f>'[11]01-11-17'!A18</f>
        <v xml:space="preserve"> 01-5118-11-17                          </v>
      </c>
      <c r="B18" s="20" t="str">
        <f>'[11]01-11-17'!B18</f>
        <v xml:space="preserve"> WORKER COMPENSATION            </v>
      </c>
      <c r="C18" s="20">
        <f>'[11]01-11-17'!E18</f>
        <v>764</v>
      </c>
      <c r="D18" s="20">
        <f>'[11]01-11-17'!F18</f>
        <v>623.83000000000004</v>
      </c>
      <c r="E18" s="20">
        <f>'[11]01-11-17'!G18</f>
        <v>532</v>
      </c>
      <c r="F18" s="20">
        <f>'[11]01-11-17'!H18</f>
        <v>244.29</v>
      </c>
      <c r="G18" s="20">
        <f>'[11]01-11-17'!I18</f>
        <v>537</v>
      </c>
      <c r="H18" s="20">
        <f>'[11]01-11-17'!J18</f>
        <v>341</v>
      </c>
    </row>
    <row r="19" spans="1:8" x14ac:dyDescent="0.25">
      <c r="A19" s="20" t="str">
        <f>'[11]01-11-17'!A19</f>
        <v xml:space="preserve"> 01-5119-11-17                          </v>
      </c>
      <c r="B19" s="20" t="str">
        <f>'[11]01-11-17'!B19</f>
        <v xml:space="preserve"> OTHER PAYROLL EXPENSE          </v>
      </c>
      <c r="C19" s="20">
        <f>'[11]01-11-17'!E19</f>
        <v>500</v>
      </c>
      <c r="D19" s="20">
        <f>'[11]01-11-17'!F19</f>
        <v>651.9</v>
      </c>
      <c r="E19" s="20">
        <f>'[11]01-11-17'!G19</f>
        <v>1600</v>
      </c>
      <c r="F19" s="20">
        <f>'[11]01-11-17'!H19</f>
        <v>830.01</v>
      </c>
      <c r="G19" s="20">
        <f>'[11]01-11-17'!I19</f>
        <v>1600</v>
      </c>
      <c r="H19" s="20">
        <f>'[11]01-11-17'!J19</f>
        <v>1600</v>
      </c>
    </row>
    <row r="20" spans="1:8" x14ac:dyDescent="0.25">
      <c r="A20" s="20">
        <f>'[11]01-11-17'!A20</f>
        <v>0</v>
      </c>
      <c r="B20" s="20">
        <f>'[11]01-11-17'!B20</f>
        <v>0</v>
      </c>
      <c r="C20" s="20">
        <f>'[11]01-11-17'!E20</f>
        <v>0</v>
      </c>
      <c r="D20" s="20">
        <f>'[11]01-11-17'!F20</f>
        <v>0</v>
      </c>
      <c r="E20" s="20">
        <f>'[11]01-11-17'!G20</f>
        <v>0</v>
      </c>
      <c r="F20" s="20">
        <f>'[11]01-11-17'!H20</f>
        <v>0</v>
      </c>
      <c r="G20" s="20">
        <f>'[11]01-11-17'!I20</f>
        <v>0</v>
      </c>
      <c r="H20" s="20">
        <f>'[11]01-11-17'!J20</f>
        <v>0</v>
      </c>
    </row>
    <row r="21" spans="1:8" x14ac:dyDescent="0.25">
      <c r="A21" s="22"/>
      <c r="B21" s="22" t="s">
        <v>221</v>
      </c>
      <c r="C21" s="22">
        <f t="shared" ref="C21:H21" si="0">SUM(C10:C20)</f>
        <v>198104</v>
      </c>
      <c r="D21" s="22">
        <f t="shared" si="0"/>
        <v>180809.39999999997</v>
      </c>
      <c r="E21" s="22">
        <f t="shared" si="0"/>
        <v>203414</v>
      </c>
      <c r="F21" s="22">
        <f t="shared" si="0"/>
        <v>90746.479999999981</v>
      </c>
      <c r="G21" s="58">
        <f t="shared" si="0"/>
        <v>205031</v>
      </c>
      <c r="H21" s="58">
        <f t="shared" si="0"/>
        <v>214558</v>
      </c>
    </row>
    <row r="22" spans="1:8" x14ac:dyDescent="0.25">
      <c r="A22" s="20" t="str">
        <f>'[11]01-11-17'!A22</f>
        <v xml:space="preserve"> 01-5201-11-17                          </v>
      </c>
      <c r="B22" s="20" t="str">
        <f>'[11]01-11-17'!B22</f>
        <v xml:space="preserve"> OFFICE SUPPLIES                </v>
      </c>
      <c r="C22" s="20">
        <f>'[11]01-11-17'!E22</f>
        <v>2500</v>
      </c>
      <c r="D22" s="20">
        <f>'[11]01-11-17'!F22</f>
        <v>3231.14</v>
      </c>
      <c r="E22" s="20">
        <f>'[11]01-11-17'!G22</f>
        <v>3000</v>
      </c>
      <c r="F22" s="20">
        <f>'[11]01-11-17'!H22</f>
        <v>1362.21</v>
      </c>
      <c r="G22" s="20">
        <f>'[11]01-11-17'!I22</f>
        <v>3000</v>
      </c>
      <c r="H22" s="20">
        <f>'[11]01-11-17'!J22</f>
        <v>3000</v>
      </c>
    </row>
    <row r="23" spans="1:8" x14ac:dyDescent="0.25">
      <c r="A23" s="20" t="str">
        <f>'[11]01-11-17'!A23</f>
        <v xml:space="preserve"> 01-5202-11-17                          </v>
      </c>
      <c r="B23" s="20" t="str">
        <f>'[11]01-11-17'!B23</f>
        <v xml:space="preserve"> POSTAGE                        </v>
      </c>
      <c r="C23" s="20">
        <f>'[11]01-11-17'!E23</f>
        <v>2000</v>
      </c>
      <c r="D23" s="20">
        <f>'[11]01-11-17'!F23</f>
        <v>1685.52</v>
      </c>
      <c r="E23" s="20">
        <f>'[11]01-11-17'!G23</f>
        <v>2000</v>
      </c>
      <c r="F23" s="20">
        <f>'[11]01-11-17'!H23</f>
        <v>920.78</v>
      </c>
      <c r="G23" s="20">
        <f>'[11]01-11-17'!I23</f>
        <v>2000</v>
      </c>
      <c r="H23" s="20">
        <f>'[11]01-11-17'!J23</f>
        <v>2000</v>
      </c>
    </row>
    <row r="24" spans="1:8" x14ac:dyDescent="0.25">
      <c r="A24" s="20" t="str">
        <f>'[11]01-11-17'!A24</f>
        <v xml:space="preserve"> 01-5206-11-17                          </v>
      </c>
      <c r="B24" s="20" t="str">
        <f>'[11]01-11-17'!B24</f>
        <v xml:space="preserve"> FUELS OILS LUBRICANTS          </v>
      </c>
      <c r="C24" s="20">
        <f>'[11]01-11-17'!E24</f>
        <v>4000</v>
      </c>
      <c r="D24" s="20">
        <f>'[11]01-11-17'!F24</f>
        <v>1790.79</v>
      </c>
      <c r="E24" s="20">
        <f>'[11]01-11-17'!G24</f>
        <v>3500</v>
      </c>
      <c r="F24" s="20">
        <f>'[11]01-11-17'!H24</f>
        <v>529.66999999999996</v>
      </c>
      <c r="G24" s="20">
        <f>'[11]01-11-17'!I24</f>
        <v>3000</v>
      </c>
      <c r="H24" s="20">
        <f>'[11]01-11-17'!J24</f>
        <v>3500</v>
      </c>
    </row>
    <row r="25" spans="1:8" x14ac:dyDescent="0.25">
      <c r="A25" s="20" t="str">
        <f>'[11]01-11-17'!A25</f>
        <v xml:space="preserve"> 01-5207-11-17                          </v>
      </c>
      <c r="B25" s="20" t="str">
        <f>'[11]01-11-17'!B25</f>
        <v xml:space="preserve"> SMALL TOOLS AND INSTRUMENTS    </v>
      </c>
      <c r="C25" s="20">
        <f>'[11]01-11-17'!E25</f>
        <v>2100</v>
      </c>
      <c r="D25" s="20">
        <f>'[11]01-11-17'!F25</f>
        <v>1568.57</v>
      </c>
      <c r="E25" s="20">
        <f>'[11]01-11-17'!G25</f>
        <v>1600</v>
      </c>
      <c r="F25" s="20">
        <f>'[11]01-11-17'!H25</f>
        <v>0</v>
      </c>
      <c r="G25" s="20">
        <f>'[11]01-11-17'!I25</f>
        <v>2144</v>
      </c>
      <c r="H25" s="20">
        <f>'[11]01-11-17'!J25</f>
        <v>1600</v>
      </c>
    </row>
    <row r="26" spans="1:8" x14ac:dyDescent="0.25">
      <c r="A26" s="20" t="str">
        <f>'[11]01-11-17'!A26</f>
        <v xml:space="preserve"> 01-5299-11-17                          </v>
      </c>
      <c r="B26" s="20" t="str">
        <f>'[11]01-11-17'!B26</f>
        <v xml:space="preserve"> MISCELLANEOUS SUPPLIES         </v>
      </c>
      <c r="C26" s="20">
        <f>'[11]01-11-17'!E26</f>
        <v>500</v>
      </c>
      <c r="D26" s="20">
        <f>'[11]01-11-17'!F26</f>
        <v>465.95</v>
      </c>
      <c r="E26" s="20">
        <f>'[11]01-11-17'!G26</f>
        <v>500</v>
      </c>
      <c r="F26" s="20">
        <f>'[11]01-11-17'!H26</f>
        <v>0</v>
      </c>
      <c r="G26" s="20">
        <f>'[11]01-11-17'!I26</f>
        <v>0</v>
      </c>
      <c r="H26" s="20">
        <f>'[11]01-11-17'!J26</f>
        <v>500</v>
      </c>
    </row>
    <row r="27" spans="1:8" x14ac:dyDescent="0.25">
      <c r="A27" s="22"/>
      <c r="B27" s="22" t="s">
        <v>208</v>
      </c>
      <c r="C27" s="22">
        <f t="shared" ref="C27:H27" si="1">SUM(C22:C26)</f>
        <v>11100</v>
      </c>
      <c r="D27" s="22">
        <f t="shared" si="1"/>
        <v>8741.9700000000012</v>
      </c>
      <c r="E27" s="22">
        <f t="shared" si="1"/>
        <v>10600</v>
      </c>
      <c r="F27" s="22">
        <f t="shared" si="1"/>
        <v>2812.66</v>
      </c>
      <c r="G27" s="22">
        <f t="shared" si="1"/>
        <v>10144</v>
      </c>
      <c r="H27" s="22">
        <f t="shared" si="1"/>
        <v>10600</v>
      </c>
    </row>
    <row r="28" spans="1:8" x14ac:dyDescent="0.25">
      <c r="A28" s="20" t="str">
        <f>'[11]01-11-17'!A28</f>
        <v xml:space="preserve"> 01-5305-11-17                          </v>
      </c>
      <c r="B28" s="20" t="str">
        <f>'[11]01-11-17'!B28</f>
        <v xml:space="preserve"> VEHICLE MAINTENANCE            </v>
      </c>
      <c r="C28" s="20">
        <f>'[11]01-11-17'!E28</f>
        <v>3000</v>
      </c>
      <c r="D28" s="20">
        <f>'[11]01-11-17'!F28</f>
        <v>1959.83</v>
      </c>
      <c r="E28" s="20">
        <f>'[11]01-11-17'!G28</f>
        <v>3000</v>
      </c>
      <c r="F28" s="20">
        <f>'[11]01-11-17'!H28</f>
        <v>1283.07</v>
      </c>
      <c r="G28" s="20">
        <f>'[11]01-11-17'!I28</f>
        <v>2966</v>
      </c>
      <c r="H28" s="20">
        <f>'[11]01-11-17'!J28</f>
        <v>3000</v>
      </c>
    </row>
    <row r="29" spans="1:8" x14ac:dyDescent="0.25">
      <c r="A29" s="20" t="str">
        <f>'[11]01-11-17'!A29</f>
        <v xml:space="preserve"> 01-5309-11-17                          </v>
      </c>
      <c r="B29" s="20" t="str">
        <f>'[11]01-11-17'!B29</f>
        <v xml:space="preserve"> OFFICE EQUIPMENT MAINTENANCE   </v>
      </c>
      <c r="C29" s="20">
        <f>'[11]01-11-17'!E29</f>
        <v>0</v>
      </c>
      <c r="D29" s="20">
        <f>'[11]01-11-17'!F29</f>
        <v>0</v>
      </c>
      <c r="E29" s="20">
        <f>'[11]01-11-17'!G29</f>
        <v>0</v>
      </c>
      <c r="F29" s="20">
        <f>'[11]01-11-17'!H29</f>
        <v>0</v>
      </c>
      <c r="G29" s="20">
        <f>'[11]01-11-17'!I29</f>
        <v>0</v>
      </c>
      <c r="H29" s="20">
        <f>'[11]01-11-17'!J29</f>
        <v>0</v>
      </c>
    </row>
    <row r="30" spans="1:8" x14ac:dyDescent="0.25">
      <c r="A30" s="22"/>
      <c r="B30" s="22" t="s">
        <v>209</v>
      </c>
      <c r="C30" s="22">
        <f t="shared" ref="C30:H30" si="2">SUM(C28:C29)</f>
        <v>3000</v>
      </c>
      <c r="D30" s="22">
        <f t="shared" si="2"/>
        <v>1959.83</v>
      </c>
      <c r="E30" s="22">
        <f t="shared" si="2"/>
        <v>3000</v>
      </c>
      <c r="F30" s="22">
        <f t="shared" si="2"/>
        <v>1283.07</v>
      </c>
      <c r="G30" s="58">
        <f t="shared" si="2"/>
        <v>2966</v>
      </c>
      <c r="H30" s="58">
        <f t="shared" si="2"/>
        <v>3000</v>
      </c>
    </row>
    <row r="31" spans="1:8" x14ac:dyDescent="0.25">
      <c r="A31" s="20" t="str">
        <f>'[11]01-11-17'!A31</f>
        <v xml:space="preserve"> 01-5401-11-17                          </v>
      </c>
      <c r="B31" s="20" t="str">
        <f>'[11]01-11-17'!B31</f>
        <v xml:space="preserve"> COMMUNICATIONS                 </v>
      </c>
      <c r="C31" s="20">
        <f>'[11]01-11-17'!E31</f>
        <v>3700</v>
      </c>
      <c r="D31" s="20">
        <f>'[11]01-11-17'!F31</f>
        <v>2803.51</v>
      </c>
      <c r="E31" s="20">
        <f>'[11]01-11-17'!G31</f>
        <v>3100</v>
      </c>
      <c r="F31" s="20">
        <f>'[11]01-11-17'!H31</f>
        <v>1216.7</v>
      </c>
      <c r="G31" s="20">
        <f>'[11]01-11-17'!I31</f>
        <v>2600</v>
      </c>
      <c r="H31" s="20">
        <f>'[11]01-11-17'!J31</f>
        <v>2600</v>
      </c>
    </row>
    <row r="32" spans="1:8" x14ac:dyDescent="0.25">
      <c r="A32" s="20" t="str">
        <f>'[11]01-11-17'!A32</f>
        <v xml:space="preserve"> 01-5402-11-17                          </v>
      </c>
      <c r="B32" s="20" t="str">
        <f>'[11]01-11-17'!B32</f>
        <v xml:space="preserve"> DUES &amp; SUBSCRIPTIONS           </v>
      </c>
      <c r="C32" s="20">
        <f>'[11]01-11-17'!E32</f>
        <v>800</v>
      </c>
      <c r="D32" s="20">
        <f>'[11]01-11-17'!F32</f>
        <v>542.9</v>
      </c>
      <c r="E32" s="20">
        <f>'[11]01-11-17'!G32</f>
        <v>800</v>
      </c>
      <c r="F32" s="20">
        <f>'[11]01-11-17'!H32</f>
        <v>540.30999999999995</v>
      </c>
      <c r="G32" s="20">
        <f>'[11]01-11-17'!I32</f>
        <v>800</v>
      </c>
      <c r="H32" s="20">
        <f>'[11]01-11-17'!J32</f>
        <v>2000</v>
      </c>
    </row>
    <row r="33" spans="1:8" x14ac:dyDescent="0.25">
      <c r="A33" s="20" t="str">
        <f>'[11]01-11-17'!A33</f>
        <v xml:space="preserve"> 01-5403-11-17                          </v>
      </c>
      <c r="B33" s="20" t="str">
        <f>'[11]01-11-17'!B33</f>
        <v xml:space="preserve"> GENERAL INSURANCE              </v>
      </c>
      <c r="C33" s="20">
        <f>'[11]01-11-17'!E33</f>
        <v>1069</v>
      </c>
      <c r="D33" s="20">
        <f>'[11]01-11-17'!F33</f>
        <v>1323.8</v>
      </c>
      <c r="E33" s="20">
        <f>'[11]01-11-17'!G33</f>
        <v>1364</v>
      </c>
      <c r="F33" s="20">
        <f>'[11]01-11-17'!H33</f>
        <v>481.3</v>
      </c>
      <c r="G33" s="20">
        <f>'[11]01-11-17'!I33</f>
        <v>1000</v>
      </c>
      <c r="H33" s="20">
        <f>'[11]01-11-17'!J33</f>
        <v>1050</v>
      </c>
    </row>
    <row r="34" spans="1:8" x14ac:dyDescent="0.25">
      <c r="A34" s="20" t="str">
        <f>'[11]01-11-17'!A34</f>
        <v xml:space="preserve"> 01-5404-11-17                          </v>
      </c>
      <c r="B34" s="20" t="str">
        <f>'[11]01-11-17'!B34</f>
        <v xml:space="preserve"> PROFESSIONAL FEES              </v>
      </c>
      <c r="C34" s="20">
        <f>'[11]01-11-17'!E34</f>
        <v>125000</v>
      </c>
      <c r="D34" s="20">
        <f>'[11]01-11-17'!F34</f>
        <v>143033.47</v>
      </c>
      <c r="E34" s="20">
        <f>'[11]01-11-17'!G34</f>
        <v>125000</v>
      </c>
      <c r="F34" s="20">
        <f>'[11]01-11-17'!H34</f>
        <v>92351.98</v>
      </c>
      <c r="G34" s="20">
        <f>'[11]01-11-17'!I34</f>
        <v>160000</v>
      </c>
      <c r="H34" s="20">
        <f>'[11]01-11-17'!J34</f>
        <v>5000</v>
      </c>
    </row>
    <row r="35" spans="1:8" x14ac:dyDescent="0.25">
      <c r="A35" s="20" t="str">
        <f>'[11]01-11-17'!A35</f>
        <v xml:space="preserve"> 01-5405-11-17                          </v>
      </c>
      <c r="B35" s="20" t="str">
        <f>'[11]01-11-17'!B35</f>
        <v xml:space="preserve"> ADVERTISING                    </v>
      </c>
      <c r="C35" s="20">
        <f>'[11]01-11-17'!E35</f>
        <v>1300</v>
      </c>
      <c r="D35" s="20">
        <f>'[11]01-11-17'!F35</f>
        <v>1670.37</v>
      </c>
      <c r="E35" s="20">
        <f>'[11]01-11-17'!G35</f>
        <v>1300</v>
      </c>
      <c r="F35" s="20">
        <f>'[11]01-11-17'!H35</f>
        <v>857.15</v>
      </c>
      <c r="G35" s="20">
        <f>'[11]01-11-17'!I35</f>
        <v>1800</v>
      </c>
      <c r="H35" s="20">
        <f>'[11]01-11-17'!J35</f>
        <v>1800</v>
      </c>
    </row>
    <row r="36" spans="1:8" x14ac:dyDescent="0.25">
      <c r="A36" s="20" t="str">
        <f>'[11]01-11-17'!A36</f>
        <v xml:space="preserve"> 01-5406-11-17                          </v>
      </c>
      <c r="B36" s="20" t="str">
        <f>'[11]01-11-17'!B36</f>
        <v xml:space="preserve"> TRAINING                       </v>
      </c>
      <c r="C36" s="20">
        <f>'[11]01-11-17'!E36</f>
        <v>4000</v>
      </c>
      <c r="D36" s="20">
        <f>'[11]01-11-17'!F36</f>
        <v>4051.99</v>
      </c>
      <c r="E36" s="20">
        <f>'[11]01-11-17'!G36</f>
        <v>4000</v>
      </c>
      <c r="F36" s="20">
        <f>'[11]01-11-17'!H36</f>
        <v>1797.12</v>
      </c>
      <c r="G36" s="20">
        <f>'[11]01-11-17'!I36</f>
        <v>4000</v>
      </c>
      <c r="H36" s="20">
        <f>'[11]01-11-17'!J36</f>
        <v>4500</v>
      </c>
    </row>
    <row r="37" spans="1:8" x14ac:dyDescent="0.25">
      <c r="A37" s="20" t="str">
        <f>'[11]01-11-17'!A37</f>
        <v xml:space="preserve"> 01-5409-11-17                          </v>
      </c>
      <c r="B37" s="20" t="str">
        <f>'[11]01-11-17'!B37</f>
        <v xml:space="preserve"> CONTRACTUAL SERVICES           </v>
      </c>
      <c r="C37" s="20">
        <f>'[11]01-11-17'!E37</f>
        <v>0</v>
      </c>
      <c r="D37" s="20">
        <f>'[11]01-11-17'!F37</f>
        <v>0</v>
      </c>
      <c r="E37" s="20">
        <f>'[11]01-11-17'!G37</f>
        <v>89373</v>
      </c>
      <c r="F37" s="20">
        <f>'[11]01-11-17'!H37</f>
        <v>7375</v>
      </c>
      <c r="G37" s="20">
        <f>'[11]01-11-17'!I37</f>
        <v>20000</v>
      </c>
      <c r="H37" s="20">
        <f>'[11]01-11-17'!J37</f>
        <v>40000</v>
      </c>
    </row>
    <row r="38" spans="1:8" x14ac:dyDescent="0.25">
      <c r="A38" s="20" t="str">
        <f>'[11]01-11-17'!A38</f>
        <v xml:space="preserve"> 01-5455-11-17                          </v>
      </c>
      <c r="B38" s="20" t="str">
        <f>'[11]01-11-17'!B38</f>
        <v xml:space="preserve"> UNIFORM PURCHASE/RENTAL        </v>
      </c>
      <c r="C38" s="20">
        <f>'[11]01-11-17'!E38</f>
        <v>500</v>
      </c>
      <c r="D38" s="20">
        <f>'[11]01-11-17'!F38</f>
        <v>117.75</v>
      </c>
      <c r="E38" s="20">
        <f>'[11]01-11-17'!G38</f>
        <v>500</v>
      </c>
      <c r="F38" s="20">
        <f>'[11]01-11-17'!H38</f>
        <v>213.02</v>
      </c>
      <c r="G38" s="20">
        <f>'[11]01-11-17'!I38</f>
        <v>500</v>
      </c>
      <c r="H38" s="20">
        <f>'[11]01-11-17'!J38</f>
        <v>500</v>
      </c>
    </row>
    <row r="39" spans="1:8" x14ac:dyDescent="0.25">
      <c r="A39" s="20" t="str">
        <f>'[11]01-11-17'!A39</f>
        <v xml:space="preserve"> 01-5499-11-17                          </v>
      </c>
      <c r="B39" s="20" t="str">
        <f>'[11]01-11-17'!B39</f>
        <v xml:space="preserve"> MISCELLANEOUS SERVICES         </v>
      </c>
      <c r="C39" s="20">
        <f>'[11]01-11-17'!E39</f>
        <v>600</v>
      </c>
      <c r="D39" s="20">
        <f>'[11]01-11-17'!F39</f>
        <v>557.29999999999995</v>
      </c>
      <c r="E39" s="20">
        <f>'[11]01-11-17'!G39</f>
        <v>600</v>
      </c>
      <c r="F39" s="20">
        <f>'[11]01-11-17'!H39</f>
        <v>450</v>
      </c>
      <c r="G39" s="20">
        <f>'[11]01-11-17'!I39</f>
        <v>600</v>
      </c>
      <c r="H39" s="20">
        <f>'[11]01-11-17'!J39</f>
        <v>600</v>
      </c>
    </row>
    <row r="40" spans="1:8" ht="15.75" thickBot="1" x14ac:dyDescent="0.3">
      <c r="A40" s="22"/>
      <c r="B40" s="22" t="s">
        <v>210</v>
      </c>
      <c r="C40" s="22">
        <f t="shared" ref="C40:H40" si="3">SUM(C31:C39)</f>
        <v>136969</v>
      </c>
      <c r="D40" s="22">
        <f t="shared" si="3"/>
        <v>154101.08999999997</v>
      </c>
      <c r="E40" s="22">
        <f t="shared" si="3"/>
        <v>226037</v>
      </c>
      <c r="F40" s="22">
        <f t="shared" si="3"/>
        <v>105282.57999999999</v>
      </c>
      <c r="G40" s="22">
        <f t="shared" si="3"/>
        <v>191300</v>
      </c>
      <c r="H40" s="22">
        <f t="shared" si="3"/>
        <v>58050</v>
      </c>
    </row>
    <row r="41" spans="1:8" ht="16.5" thickTop="1" thickBot="1" x14ac:dyDescent="0.3">
      <c r="A41" s="27"/>
      <c r="B41" s="27" t="s">
        <v>235</v>
      </c>
      <c r="C41" s="27">
        <f t="shared" ref="C41:H41" si="4">SUM(C10:C40)/2</f>
        <v>349173</v>
      </c>
      <c r="D41" s="27">
        <f t="shared" si="4"/>
        <v>345612.29000000004</v>
      </c>
      <c r="E41" s="27">
        <f t="shared" si="4"/>
        <v>443051</v>
      </c>
      <c r="F41" s="27">
        <f t="shared" si="4"/>
        <v>200124.78999999998</v>
      </c>
      <c r="G41" s="27">
        <f t="shared" si="4"/>
        <v>409441</v>
      </c>
      <c r="H41" s="27">
        <f t="shared" si="4"/>
        <v>286208</v>
      </c>
    </row>
    <row r="42" spans="1:8" ht="15.75" thickTop="1" x14ac:dyDescent="0.25">
      <c r="A42" s="25"/>
      <c r="B42" s="25"/>
      <c r="C42" s="25"/>
      <c r="D42" s="25"/>
      <c r="E42" s="25"/>
      <c r="F42" s="25"/>
      <c r="G42" s="25"/>
      <c r="H42" s="25"/>
    </row>
  </sheetData>
  <pageMargins left="0.7" right="0.7" top="0.75" bottom="0.75" header="0.3" footer="0.3"/>
  <pageSetup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selection activeCell="J27" sqref="J27"/>
    </sheetView>
  </sheetViews>
  <sheetFormatPr defaultRowHeight="15" x14ac:dyDescent="0.25"/>
  <cols>
    <col min="1" max="1" width="13.85546875" customWidth="1"/>
    <col min="2" max="2" width="28.7109375" bestFit="1" customWidth="1"/>
    <col min="6" max="6" width="11.28515625" bestFit="1" customWidth="1"/>
  </cols>
  <sheetData>
    <row r="1" spans="1:8" x14ac:dyDescent="0.25">
      <c r="A1" s="78" t="s">
        <v>0</v>
      </c>
      <c r="B1" s="82"/>
      <c r="C1" s="80"/>
      <c r="D1" s="80"/>
      <c r="E1" s="80"/>
      <c r="F1" s="80"/>
      <c r="G1" s="81"/>
      <c r="H1" s="81"/>
    </row>
    <row r="2" spans="1:8" x14ac:dyDescent="0.25">
      <c r="A2" s="78" t="s">
        <v>618</v>
      </c>
      <c r="B2" s="82"/>
      <c r="C2" s="80"/>
      <c r="D2" s="80"/>
      <c r="E2" s="80"/>
      <c r="F2" s="80"/>
      <c r="G2" s="81"/>
      <c r="H2" s="81"/>
    </row>
    <row r="3" spans="1:8" x14ac:dyDescent="0.25">
      <c r="A3" s="78" t="s">
        <v>236</v>
      </c>
      <c r="B3" s="82"/>
      <c r="C3" s="80"/>
      <c r="D3" s="80"/>
      <c r="E3" s="80"/>
      <c r="F3" s="80"/>
      <c r="G3" s="81"/>
      <c r="H3" s="83"/>
    </row>
    <row r="4" spans="1:8" x14ac:dyDescent="0.25">
      <c r="A4" s="60"/>
      <c r="B4" s="60"/>
      <c r="C4" s="84"/>
      <c r="D4" s="84"/>
      <c r="E4" s="84"/>
      <c r="F4" s="84"/>
      <c r="G4" s="85"/>
      <c r="H4" s="85"/>
    </row>
    <row r="5" spans="1:8" x14ac:dyDescent="0.25">
      <c r="A5" s="28" t="s">
        <v>32</v>
      </c>
      <c r="B5" s="28" t="s">
        <v>33</v>
      </c>
      <c r="C5" s="86" t="s">
        <v>46</v>
      </c>
      <c r="D5" s="86" t="s">
        <v>46</v>
      </c>
      <c r="E5" s="86" t="s">
        <v>262</v>
      </c>
      <c r="F5" s="86" t="s">
        <v>262</v>
      </c>
      <c r="G5" s="86" t="s">
        <v>262</v>
      </c>
      <c r="H5" s="86" t="s">
        <v>619</v>
      </c>
    </row>
    <row r="6" spans="1:8" x14ac:dyDescent="0.25">
      <c r="A6" s="28" t="s">
        <v>34</v>
      </c>
      <c r="B6" s="28"/>
      <c r="C6" s="86" t="s">
        <v>3</v>
      </c>
      <c r="D6" s="86" t="s">
        <v>47</v>
      </c>
      <c r="E6" s="86" t="s">
        <v>48</v>
      </c>
      <c r="F6" s="86" t="s">
        <v>47</v>
      </c>
      <c r="G6" s="86" t="s">
        <v>49</v>
      </c>
      <c r="H6" s="86" t="s">
        <v>50</v>
      </c>
    </row>
    <row r="7" spans="1:8" ht="15.75" thickBot="1" x14ac:dyDescent="0.3">
      <c r="A7" s="18" t="s">
        <v>2</v>
      </c>
      <c r="B7" s="18"/>
      <c r="C7" s="18"/>
      <c r="D7" s="18"/>
      <c r="E7" s="18" t="s">
        <v>51</v>
      </c>
      <c r="F7" s="61" t="s">
        <v>52</v>
      </c>
      <c r="G7" s="18" t="s">
        <v>51</v>
      </c>
      <c r="H7" s="18" t="s">
        <v>51</v>
      </c>
    </row>
    <row r="8" spans="1:8" ht="15.75" thickTop="1" x14ac:dyDescent="0.25">
      <c r="A8" s="25" t="s">
        <v>302</v>
      </c>
      <c r="B8" s="25" t="s">
        <v>272</v>
      </c>
      <c r="C8" s="25">
        <v>248552</v>
      </c>
      <c r="D8" s="25">
        <v>249399.64</v>
      </c>
      <c r="E8" s="25">
        <v>256936</v>
      </c>
      <c r="F8" s="25">
        <v>107220.23</v>
      </c>
      <c r="G8" s="25">
        <v>270606</v>
      </c>
      <c r="H8" s="25">
        <v>285483</v>
      </c>
    </row>
    <row r="9" spans="1:8" x14ac:dyDescent="0.25">
      <c r="A9" s="25" t="s">
        <v>303</v>
      </c>
      <c r="B9" s="25" t="s">
        <v>294</v>
      </c>
      <c r="C9" s="25">
        <v>300</v>
      </c>
      <c r="D9" s="25">
        <v>788.76</v>
      </c>
      <c r="E9" s="25">
        <v>600</v>
      </c>
      <c r="F9" s="25">
        <v>274.94</v>
      </c>
      <c r="G9" s="25">
        <v>600</v>
      </c>
      <c r="H9" s="25">
        <v>600</v>
      </c>
    </row>
    <row r="10" spans="1:8" x14ac:dyDescent="0.25">
      <c r="A10" s="25" t="s">
        <v>304</v>
      </c>
      <c r="B10" s="25" t="s">
        <v>305</v>
      </c>
      <c r="C10" s="25">
        <v>0</v>
      </c>
      <c r="D10" s="25">
        <v>66.290000000000006</v>
      </c>
      <c r="E10" s="25">
        <v>120</v>
      </c>
      <c r="F10" s="25">
        <v>0</v>
      </c>
      <c r="G10" s="25">
        <v>0</v>
      </c>
      <c r="H10" s="25">
        <v>0</v>
      </c>
    </row>
    <row r="11" spans="1:8" x14ac:dyDescent="0.25">
      <c r="A11" s="25" t="s">
        <v>306</v>
      </c>
      <c r="B11" s="25" t="s">
        <v>273</v>
      </c>
      <c r="C11" s="25">
        <v>2340</v>
      </c>
      <c r="D11" s="25">
        <v>2340</v>
      </c>
      <c r="E11" s="25">
        <v>2580</v>
      </c>
      <c r="F11" s="25">
        <v>2460</v>
      </c>
      <c r="G11" s="25">
        <v>1260</v>
      </c>
      <c r="H11" s="25">
        <v>1440</v>
      </c>
    </row>
    <row r="12" spans="1:8" x14ac:dyDescent="0.25">
      <c r="A12" s="25" t="s">
        <v>307</v>
      </c>
      <c r="B12" s="25" t="s">
        <v>274</v>
      </c>
      <c r="C12" s="25">
        <v>24280</v>
      </c>
      <c r="D12" s="25">
        <v>24657.360000000001</v>
      </c>
      <c r="E12" s="25">
        <v>25670</v>
      </c>
      <c r="F12" s="25">
        <v>10862.16</v>
      </c>
      <c r="G12" s="25">
        <v>27201</v>
      </c>
      <c r="H12" s="25">
        <v>34252</v>
      </c>
    </row>
    <row r="13" spans="1:8" x14ac:dyDescent="0.25">
      <c r="A13" s="25" t="s">
        <v>308</v>
      </c>
      <c r="B13" s="25" t="s">
        <v>275</v>
      </c>
      <c r="C13" s="25">
        <v>19268</v>
      </c>
      <c r="D13" s="25">
        <v>18044.189999999999</v>
      </c>
      <c r="E13" s="25">
        <v>20059</v>
      </c>
      <c r="F13" s="25">
        <v>7719.76</v>
      </c>
      <c r="G13" s="25">
        <v>20836</v>
      </c>
      <c r="H13" s="25">
        <v>21675</v>
      </c>
    </row>
    <row r="14" spans="1:8" x14ac:dyDescent="0.25">
      <c r="A14" s="25" t="s">
        <v>309</v>
      </c>
      <c r="B14" s="25" t="s">
        <v>276</v>
      </c>
      <c r="C14" s="25">
        <v>21871</v>
      </c>
      <c r="D14" s="25">
        <v>21839.9</v>
      </c>
      <c r="E14" s="25">
        <v>25397</v>
      </c>
      <c r="F14" s="25">
        <v>12188.71</v>
      </c>
      <c r="G14" s="25">
        <v>25397</v>
      </c>
      <c r="H14" s="25">
        <v>25225</v>
      </c>
    </row>
    <row r="15" spans="1:8" x14ac:dyDescent="0.25">
      <c r="A15" s="25" t="s">
        <v>310</v>
      </c>
      <c r="B15" s="25" t="s">
        <v>277</v>
      </c>
      <c r="C15" s="25">
        <v>655</v>
      </c>
      <c r="D15" s="25">
        <v>607.73</v>
      </c>
      <c r="E15" s="25">
        <v>472</v>
      </c>
      <c r="F15" s="25">
        <v>199.59</v>
      </c>
      <c r="G15" s="25">
        <v>500</v>
      </c>
      <c r="H15" s="25">
        <v>324</v>
      </c>
    </row>
    <row r="16" spans="1:8" x14ac:dyDescent="0.25">
      <c r="A16" s="25" t="s">
        <v>311</v>
      </c>
      <c r="B16" s="25" t="s">
        <v>278</v>
      </c>
      <c r="C16" s="25">
        <v>980</v>
      </c>
      <c r="D16" s="25">
        <v>947.64</v>
      </c>
      <c r="E16" s="25">
        <v>2700</v>
      </c>
      <c r="F16" s="25">
        <v>996.87</v>
      </c>
      <c r="G16" s="25">
        <v>2260</v>
      </c>
      <c r="H16" s="25">
        <v>2260</v>
      </c>
    </row>
    <row r="17" spans="1:8" x14ac:dyDescent="0.25">
      <c r="A17" s="63"/>
      <c r="B17" s="63" t="s">
        <v>221</v>
      </c>
      <c r="C17" s="22">
        <v>318246</v>
      </c>
      <c r="D17" s="22">
        <v>318691.51000000007</v>
      </c>
      <c r="E17" s="22">
        <v>334534</v>
      </c>
      <c r="F17" s="22">
        <v>141922.25999999998</v>
      </c>
      <c r="G17" s="22">
        <v>348660</v>
      </c>
      <c r="H17" s="22">
        <v>371259</v>
      </c>
    </row>
    <row r="18" spans="1:8" x14ac:dyDescent="0.25">
      <c r="A18" s="25" t="s">
        <v>312</v>
      </c>
      <c r="B18" s="25" t="s">
        <v>279</v>
      </c>
      <c r="C18" s="25">
        <v>5000</v>
      </c>
      <c r="D18" s="25">
        <v>3968.67</v>
      </c>
      <c r="E18" s="25">
        <v>5000</v>
      </c>
      <c r="F18" s="25">
        <v>2269.13</v>
      </c>
      <c r="G18" s="25">
        <v>5000</v>
      </c>
      <c r="H18" s="25">
        <v>5000</v>
      </c>
    </row>
    <row r="19" spans="1:8" x14ac:dyDescent="0.25">
      <c r="A19" s="25" t="s">
        <v>313</v>
      </c>
      <c r="B19" s="25" t="s">
        <v>280</v>
      </c>
      <c r="C19" s="25">
        <v>3500</v>
      </c>
      <c r="D19" s="25">
        <v>2605.5700000000002</v>
      </c>
      <c r="E19" s="25">
        <v>3500</v>
      </c>
      <c r="F19" s="25">
        <v>1505.71</v>
      </c>
      <c r="G19" s="25">
        <v>3500</v>
      </c>
      <c r="H19" s="25">
        <v>3500</v>
      </c>
    </row>
    <row r="20" spans="1:8" x14ac:dyDescent="0.25">
      <c r="A20" s="25" t="s">
        <v>314</v>
      </c>
      <c r="B20" s="25" t="s">
        <v>315</v>
      </c>
      <c r="C20" s="25">
        <v>1200</v>
      </c>
      <c r="D20" s="25">
        <v>1200</v>
      </c>
      <c r="E20" s="25">
        <v>1200</v>
      </c>
      <c r="F20" s="25">
        <v>475.78</v>
      </c>
      <c r="G20" s="25">
        <v>1200</v>
      </c>
      <c r="H20" s="25">
        <v>1200</v>
      </c>
    </row>
    <row r="21" spans="1:8" x14ac:dyDescent="0.25">
      <c r="A21" s="25" t="s">
        <v>316</v>
      </c>
      <c r="B21" s="25" t="s">
        <v>281</v>
      </c>
      <c r="C21" s="25">
        <v>200</v>
      </c>
      <c r="D21" s="25">
        <v>71.61</v>
      </c>
      <c r="E21" s="25">
        <v>200</v>
      </c>
      <c r="F21" s="25">
        <v>125.91</v>
      </c>
      <c r="G21" s="25">
        <v>200</v>
      </c>
      <c r="H21" s="25">
        <v>200</v>
      </c>
    </row>
    <row r="22" spans="1:8" x14ac:dyDescent="0.25">
      <c r="A22" s="63"/>
      <c r="B22" s="63" t="s">
        <v>208</v>
      </c>
      <c r="C22" s="22">
        <v>9900</v>
      </c>
      <c r="D22" s="22">
        <v>7845.8499999999995</v>
      </c>
      <c r="E22" s="22">
        <v>9900</v>
      </c>
      <c r="F22" s="22">
        <v>4376.53</v>
      </c>
      <c r="G22" s="22">
        <v>9900</v>
      </c>
      <c r="H22" s="22">
        <v>9900</v>
      </c>
    </row>
    <row r="23" spans="1:8" x14ac:dyDescent="0.25">
      <c r="A23" s="25" t="s">
        <v>317</v>
      </c>
      <c r="B23" s="25" t="s">
        <v>283</v>
      </c>
      <c r="C23" s="25">
        <v>1200</v>
      </c>
      <c r="D23" s="25">
        <v>1309.8</v>
      </c>
      <c r="E23" s="25">
        <v>1310</v>
      </c>
      <c r="F23" s="25">
        <v>688</v>
      </c>
      <c r="G23" s="25">
        <v>1400</v>
      </c>
      <c r="H23" s="25">
        <v>1400</v>
      </c>
    </row>
    <row r="24" spans="1:8" x14ac:dyDescent="0.25">
      <c r="A24" s="63"/>
      <c r="B24" s="63" t="s">
        <v>209</v>
      </c>
      <c r="C24" s="22">
        <v>1200</v>
      </c>
      <c r="D24" s="22">
        <v>1309.8</v>
      </c>
      <c r="E24" s="22">
        <v>1310</v>
      </c>
      <c r="F24" s="22">
        <v>688</v>
      </c>
      <c r="G24" s="22">
        <v>1400</v>
      </c>
      <c r="H24" s="22">
        <v>1400</v>
      </c>
    </row>
    <row r="25" spans="1:8" x14ac:dyDescent="0.25">
      <c r="A25" s="25" t="s">
        <v>318</v>
      </c>
      <c r="B25" s="25" t="s">
        <v>284</v>
      </c>
      <c r="C25" s="25">
        <v>1500</v>
      </c>
      <c r="D25" s="25">
        <v>1702.88</v>
      </c>
      <c r="E25" s="25">
        <v>1500</v>
      </c>
      <c r="F25" s="25">
        <v>608.34999999999991</v>
      </c>
      <c r="G25" s="25">
        <v>1500</v>
      </c>
      <c r="H25" s="25">
        <v>1500</v>
      </c>
    </row>
    <row r="26" spans="1:8" x14ac:dyDescent="0.25">
      <c r="A26" s="25" t="s">
        <v>319</v>
      </c>
      <c r="B26" s="25" t="s">
        <v>299</v>
      </c>
      <c r="C26" s="25">
        <v>1620</v>
      </c>
      <c r="D26" s="25">
        <v>1544.05</v>
      </c>
      <c r="E26" s="25">
        <v>4050</v>
      </c>
      <c r="F26" s="25">
        <v>972.72</v>
      </c>
      <c r="G26" s="25">
        <v>3000</v>
      </c>
      <c r="H26" s="25">
        <v>3000</v>
      </c>
    </row>
    <row r="27" spans="1:8" x14ac:dyDescent="0.25">
      <c r="A27" s="25" t="s">
        <v>320</v>
      </c>
      <c r="B27" s="25" t="s">
        <v>285</v>
      </c>
      <c r="C27" s="25">
        <v>210</v>
      </c>
      <c r="D27" s="25">
        <v>172.76</v>
      </c>
      <c r="E27" s="25">
        <v>216</v>
      </c>
      <c r="F27" s="25">
        <v>81.680000000000007</v>
      </c>
      <c r="G27" s="25">
        <v>216</v>
      </c>
      <c r="H27" s="25">
        <v>216</v>
      </c>
    </row>
    <row r="28" spans="1:8" x14ac:dyDescent="0.25">
      <c r="A28" s="25" t="s">
        <v>321</v>
      </c>
      <c r="B28" s="25" t="s">
        <v>286</v>
      </c>
      <c r="C28" s="25">
        <v>10000</v>
      </c>
      <c r="D28" s="25">
        <v>3627.33</v>
      </c>
      <c r="E28" s="25">
        <v>9000</v>
      </c>
      <c r="F28" s="25">
        <v>2996.77</v>
      </c>
      <c r="G28" s="25">
        <v>6500</v>
      </c>
      <c r="H28" s="25">
        <v>6000</v>
      </c>
    </row>
    <row r="29" spans="1:8" x14ac:dyDescent="0.25">
      <c r="A29" s="25" t="s">
        <v>322</v>
      </c>
      <c r="B29" s="25" t="s">
        <v>288</v>
      </c>
      <c r="C29" s="25">
        <v>8000</v>
      </c>
      <c r="D29" s="25">
        <v>6975.16</v>
      </c>
      <c r="E29" s="25">
        <v>8000</v>
      </c>
      <c r="F29" s="25">
        <v>4896</v>
      </c>
      <c r="G29" s="25">
        <v>8000</v>
      </c>
      <c r="H29" s="25">
        <v>8000</v>
      </c>
    </row>
    <row r="30" spans="1:8" x14ac:dyDescent="0.25">
      <c r="A30" s="25" t="s">
        <v>323</v>
      </c>
      <c r="B30" s="25" t="s">
        <v>289</v>
      </c>
      <c r="C30" s="25">
        <v>85000</v>
      </c>
      <c r="D30" s="25">
        <v>92744.85</v>
      </c>
      <c r="E30" s="25">
        <v>95000</v>
      </c>
      <c r="F30" s="25">
        <v>48109.85</v>
      </c>
      <c r="G30" s="25">
        <v>106000</v>
      </c>
      <c r="H30" s="25">
        <v>116600.00000000001</v>
      </c>
    </row>
    <row r="31" spans="1:8" x14ac:dyDescent="0.25">
      <c r="A31" s="25" t="s">
        <v>324</v>
      </c>
      <c r="B31" s="25" t="s">
        <v>290</v>
      </c>
      <c r="C31" s="25">
        <v>5100</v>
      </c>
      <c r="D31" s="25">
        <v>4925</v>
      </c>
      <c r="E31" s="25">
        <v>5100</v>
      </c>
      <c r="F31" s="25">
        <v>1487.5</v>
      </c>
      <c r="G31" s="25">
        <v>3000</v>
      </c>
      <c r="H31" s="25">
        <v>3000</v>
      </c>
    </row>
    <row r="32" spans="1:8" x14ac:dyDescent="0.25">
      <c r="A32" s="25" t="s">
        <v>325</v>
      </c>
      <c r="B32" s="25" t="s">
        <v>291</v>
      </c>
      <c r="C32" s="25">
        <v>2400</v>
      </c>
      <c r="D32" s="25">
        <v>1616.53</v>
      </c>
      <c r="E32" s="25">
        <v>1800</v>
      </c>
      <c r="F32" s="25">
        <v>722.65</v>
      </c>
      <c r="G32" s="25">
        <v>1600</v>
      </c>
      <c r="H32" s="25">
        <v>1600</v>
      </c>
    </row>
    <row r="33" spans="1:8" x14ac:dyDescent="0.25">
      <c r="A33" s="25" t="s">
        <v>326</v>
      </c>
      <c r="B33" s="25" t="s">
        <v>327</v>
      </c>
      <c r="C33" s="25">
        <v>18480</v>
      </c>
      <c r="D33" s="25">
        <v>11780</v>
      </c>
      <c r="E33" s="25">
        <v>18480</v>
      </c>
      <c r="F33" s="25">
        <v>13475</v>
      </c>
      <c r="G33" s="25">
        <v>15000</v>
      </c>
      <c r="H33" s="25">
        <v>14175</v>
      </c>
    </row>
    <row r="34" spans="1:8" x14ac:dyDescent="0.25">
      <c r="A34" s="25" t="s">
        <v>328</v>
      </c>
      <c r="B34" s="25" t="s">
        <v>292</v>
      </c>
      <c r="C34" s="25">
        <v>1600</v>
      </c>
      <c r="D34" s="25">
        <v>1128.97</v>
      </c>
      <c r="E34" s="25">
        <v>1600</v>
      </c>
      <c r="F34" s="25">
        <v>1526.54</v>
      </c>
      <c r="G34" s="25">
        <v>6000</v>
      </c>
      <c r="H34" s="25">
        <v>2000</v>
      </c>
    </row>
    <row r="35" spans="1:8" x14ac:dyDescent="0.25">
      <c r="A35" s="63"/>
      <c r="B35" s="63" t="s">
        <v>210</v>
      </c>
      <c r="C35" s="64">
        <v>133910</v>
      </c>
      <c r="D35" s="64">
        <v>126217.53</v>
      </c>
      <c r="E35" s="64">
        <v>144746</v>
      </c>
      <c r="F35" s="64">
        <v>74877.059999999983</v>
      </c>
      <c r="G35" s="64">
        <v>150816</v>
      </c>
      <c r="H35" s="64">
        <v>156091</v>
      </c>
    </row>
    <row r="36" spans="1:8" x14ac:dyDescent="0.25">
      <c r="A36" s="63" t="s">
        <v>329</v>
      </c>
      <c r="B36" s="63" t="s">
        <v>330</v>
      </c>
      <c r="C36" s="22">
        <v>1000</v>
      </c>
      <c r="D36" s="22">
        <v>939.01</v>
      </c>
      <c r="E36" s="22">
        <v>1300</v>
      </c>
      <c r="F36" s="22">
        <v>506</v>
      </c>
      <c r="G36" s="22">
        <v>1000</v>
      </c>
      <c r="H36" s="22">
        <v>1300</v>
      </c>
    </row>
    <row r="37" spans="1:8" ht="15.75" thickBot="1" x14ac:dyDescent="0.3">
      <c r="A37" s="60"/>
      <c r="B37" s="63" t="s">
        <v>237</v>
      </c>
      <c r="C37" s="22">
        <v>1000</v>
      </c>
      <c r="D37" s="22">
        <v>939.01</v>
      </c>
      <c r="E37" s="22">
        <v>1300</v>
      </c>
      <c r="F37" s="22">
        <v>506</v>
      </c>
      <c r="G37" s="22">
        <v>1000</v>
      </c>
      <c r="H37" s="22">
        <v>1300</v>
      </c>
    </row>
    <row r="38" spans="1:8" ht="16.5" thickTop="1" thickBot="1" x14ac:dyDescent="0.3">
      <c r="A38" s="65"/>
      <c r="B38" s="65" t="s">
        <v>238</v>
      </c>
      <c r="C38" s="27">
        <v>464256</v>
      </c>
      <c r="D38" s="27">
        <v>455003.70000000013</v>
      </c>
      <c r="E38" s="27">
        <v>491790</v>
      </c>
      <c r="F38" s="27">
        <v>222369.84999999998</v>
      </c>
      <c r="G38" s="27">
        <v>511776</v>
      </c>
      <c r="H38" s="27">
        <v>539950</v>
      </c>
    </row>
    <row r="39" spans="1:8" ht="15.75" thickTop="1" x14ac:dyDescent="0.25">
      <c r="C39" s="66"/>
      <c r="D39" s="66"/>
      <c r="E39" s="66"/>
      <c r="F39" s="66"/>
      <c r="G39" s="67"/>
      <c r="H39" s="67"/>
    </row>
  </sheetData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workbookViewId="0">
      <selection activeCell="B63" sqref="B63"/>
    </sheetView>
  </sheetViews>
  <sheetFormatPr defaultRowHeight="15" x14ac:dyDescent="0.25"/>
  <cols>
    <col min="1" max="1" width="14.85546875" customWidth="1"/>
    <col min="2" max="2" width="31.28515625" bestFit="1" customWidth="1"/>
    <col min="6" max="6" width="11.28515625" bestFit="1" customWidth="1"/>
  </cols>
  <sheetData>
    <row r="1" spans="1:8" x14ac:dyDescent="0.25">
      <c r="A1" s="78" t="s">
        <v>0</v>
      </c>
      <c r="B1" s="82"/>
      <c r="C1" s="80"/>
      <c r="D1" s="80"/>
      <c r="E1" s="80"/>
      <c r="F1" s="80"/>
      <c r="G1" s="81"/>
      <c r="H1" s="81"/>
    </row>
    <row r="2" spans="1:8" x14ac:dyDescent="0.25">
      <c r="A2" s="78" t="s">
        <v>618</v>
      </c>
      <c r="B2" s="82"/>
      <c r="C2" s="80"/>
      <c r="D2" s="80"/>
      <c r="E2" s="80"/>
      <c r="F2" s="80"/>
      <c r="G2" s="81"/>
      <c r="H2" s="81"/>
    </row>
    <row r="3" spans="1:8" x14ac:dyDescent="0.25">
      <c r="A3" s="78" t="s">
        <v>240</v>
      </c>
      <c r="B3" s="82"/>
      <c r="C3" s="80"/>
      <c r="D3" s="80"/>
      <c r="E3" s="80"/>
      <c r="F3" s="80"/>
      <c r="G3" s="81"/>
      <c r="H3" s="83"/>
    </row>
    <row r="4" spans="1:8" x14ac:dyDescent="0.25">
      <c r="A4" s="60"/>
      <c r="B4" s="60"/>
      <c r="C4" s="84"/>
      <c r="D4" s="84"/>
      <c r="E4" s="84"/>
      <c r="F4" s="84"/>
      <c r="G4" s="85"/>
      <c r="H4" s="85"/>
    </row>
    <row r="5" spans="1:8" x14ac:dyDescent="0.25">
      <c r="A5" s="28" t="s">
        <v>32</v>
      </c>
      <c r="B5" s="28" t="s">
        <v>33</v>
      </c>
      <c r="C5" s="86" t="s">
        <v>46</v>
      </c>
      <c r="D5" s="86" t="s">
        <v>46</v>
      </c>
      <c r="E5" s="86" t="s">
        <v>262</v>
      </c>
      <c r="F5" s="86" t="s">
        <v>262</v>
      </c>
      <c r="G5" s="86" t="s">
        <v>262</v>
      </c>
      <c r="H5" s="86" t="s">
        <v>619</v>
      </c>
    </row>
    <row r="6" spans="1:8" x14ac:dyDescent="0.25">
      <c r="A6" s="28" t="s">
        <v>34</v>
      </c>
      <c r="B6" s="28"/>
      <c r="C6" s="86" t="s">
        <v>3</v>
      </c>
      <c r="D6" s="86" t="s">
        <v>47</v>
      </c>
      <c r="E6" s="86" t="s">
        <v>48</v>
      </c>
      <c r="F6" s="86" t="s">
        <v>47</v>
      </c>
      <c r="G6" s="86" t="s">
        <v>49</v>
      </c>
      <c r="H6" s="86" t="s">
        <v>50</v>
      </c>
    </row>
    <row r="7" spans="1:8" ht="15.75" thickBot="1" x14ac:dyDescent="0.3">
      <c r="A7" s="18" t="s">
        <v>2</v>
      </c>
      <c r="B7" s="18"/>
      <c r="C7" s="18"/>
      <c r="D7" s="18"/>
      <c r="E7" s="18" t="s">
        <v>51</v>
      </c>
      <c r="F7" s="18" t="s">
        <v>52</v>
      </c>
      <c r="G7" s="18" t="s">
        <v>51</v>
      </c>
      <c r="H7" s="18" t="s">
        <v>51</v>
      </c>
    </row>
    <row r="8" spans="1:8" ht="15.75" thickTop="1" x14ac:dyDescent="0.25">
      <c r="A8" s="60" t="s">
        <v>331</v>
      </c>
      <c r="B8" s="60" t="s">
        <v>272</v>
      </c>
      <c r="C8" s="25">
        <v>2867817</v>
      </c>
      <c r="D8" s="25">
        <v>2788289.33</v>
      </c>
      <c r="E8" s="25">
        <v>2995467</v>
      </c>
      <c r="F8" s="25">
        <v>1266458.3400000001</v>
      </c>
      <c r="G8" s="25">
        <v>2958807</v>
      </c>
      <c r="H8" s="25">
        <v>3144280</v>
      </c>
    </row>
    <row r="9" spans="1:8" x14ac:dyDescent="0.25">
      <c r="A9" s="60" t="s">
        <v>332</v>
      </c>
      <c r="B9" s="60" t="s">
        <v>294</v>
      </c>
      <c r="C9" s="25">
        <v>120000</v>
      </c>
      <c r="D9" s="25">
        <v>142222.01999999999</v>
      </c>
      <c r="E9" s="25">
        <v>120000</v>
      </c>
      <c r="F9" s="25">
        <v>62937.49</v>
      </c>
      <c r="G9" s="25">
        <v>120000</v>
      </c>
      <c r="H9" s="25">
        <v>120000</v>
      </c>
    </row>
    <row r="10" spans="1:8" x14ac:dyDescent="0.25">
      <c r="A10" s="60" t="s">
        <v>333</v>
      </c>
      <c r="B10" s="60" t="s">
        <v>305</v>
      </c>
      <c r="C10" s="25">
        <v>135467</v>
      </c>
      <c r="D10" s="25">
        <v>120212.94</v>
      </c>
      <c r="E10" s="25">
        <v>135467</v>
      </c>
      <c r="F10" s="25">
        <v>66660.08</v>
      </c>
      <c r="G10" s="25">
        <v>135467</v>
      </c>
      <c r="H10" s="25">
        <v>135467</v>
      </c>
    </row>
    <row r="11" spans="1:8" x14ac:dyDescent="0.25">
      <c r="A11" s="60" t="s">
        <v>334</v>
      </c>
      <c r="B11" s="60" t="s">
        <v>273</v>
      </c>
      <c r="C11" s="25">
        <v>29100</v>
      </c>
      <c r="D11" s="25">
        <v>28200</v>
      </c>
      <c r="E11" s="25">
        <v>30540</v>
      </c>
      <c r="F11" s="25">
        <v>28620</v>
      </c>
      <c r="G11" s="25">
        <v>27300</v>
      </c>
      <c r="H11" s="25">
        <v>30120</v>
      </c>
    </row>
    <row r="12" spans="1:8" x14ac:dyDescent="0.25">
      <c r="A12" s="60" t="s">
        <v>335</v>
      </c>
      <c r="B12" s="60" t="s">
        <v>274</v>
      </c>
      <c r="C12" s="25">
        <v>292516</v>
      </c>
      <c r="D12" s="25">
        <v>312537.02</v>
      </c>
      <c r="E12" s="25">
        <v>310198</v>
      </c>
      <c r="F12" s="25">
        <v>146579.66</v>
      </c>
      <c r="G12" s="25">
        <v>306443</v>
      </c>
      <c r="H12" s="25">
        <v>417078</v>
      </c>
    </row>
    <row r="13" spans="1:8" x14ac:dyDescent="0.25">
      <c r="A13" s="60" t="s">
        <v>336</v>
      </c>
      <c r="B13" s="60" t="s">
        <v>275</v>
      </c>
      <c r="C13" s="25">
        <v>232138</v>
      </c>
      <c r="D13" s="25">
        <v>230152.42</v>
      </c>
      <c r="E13" s="25">
        <v>242395</v>
      </c>
      <c r="F13" s="25">
        <v>107062.89</v>
      </c>
      <c r="G13" s="25">
        <v>239459</v>
      </c>
      <c r="H13" s="25">
        <v>271459</v>
      </c>
    </row>
    <row r="14" spans="1:8" x14ac:dyDescent="0.25">
      <c r="A14" s="60" t="s">
        <v>337</v>
      </c>
      <c r="B14" s="60" t="s">
        <v>295</v>
      </c>
      <c r="C14" s="25">
        <v>4000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</row>
    <row r="15" spans="1:8" x14ac:dyDescent="0.25">
      <c r="A15" s="60" t="s">
        <v>338</v>
      </c>
      <c r="B15" s="60" t="s">
        <v>206</v>
      </c>
      <c r="C15" s="25">
        <v>305583</v>
      </c>
      <c r="D15" s="25">
        <v>292624.28999999998</v>
      </c>
      <c r="E15" s="25">
        <v>355181</v>
      </c>
      <c r="F15" s="25">
        <v>192404.4</v>
      </c>
      <c r="G15" s="25">
        <v>355181</v>
      </c>
      <c r="H15" s="25">
        <v>352773</v>
      </c>
    </row>
    <row r="16" spans="1:8" x14ac:dyDescent="0.25">
      <c r="A16" s="60" t="s">
        <v>339</v>
      </c>
      <c r="B16" s="60" t="s">
        <v>277</v>
      </c>
      <c r="C16" s="25">
        <v>61298</v>
      </c>
      <c r="D16" s="25">
        <v>58860.68</v>
      </c>
      <c r="E16" s="25">
        <v>46726</v>
      </c>
      <c r="F16" s="25">
        <v>21425.200000000001</v>
      </c>
      <c r="G16" s="25">
        <v>46064</v>
      </c>
      <c r="H16" s="25">
        <v>34882</v>
      </c>
    </row>
    <row r="17" spans="1:8" x14ac:dyDescent="0.25">
      <c r="A17" s="60" t="s">
        <v>340</v>
      </c>
      <c r="B17" s="60" t="s">
        <v>278</v>
      </c>
      <c r="C17" s="25">
        <v>131600</v>
      </c>
      <c r="D17" s="25">
        <v>129592.27</v>
      </c>
      <c r="E17" s="25">
        <v>136220</v>
      </c>
      <c r="F17" s="25">
        <v>69412.78</v>
      </c>
      <c r="G17" s="25">
        <v>137780</v>
      </c>
      <c r="H17" s="25">
        <v>137780</v>
      </c>
    </row>
    <row r="18" spans="1:8" x14ac:dyDescent="0.25">
      <c r="A18" s="39"/>
      <c r="B18" s="39" t="s">
        <v>221</v>
      </c>
      <c r="C18" s="22">
        <v>4179519</v>
      </c>
      <c r="D18" s="22">
        <v>4102690.97</v>
      </c>
      <c r="E18" s="22">
        <v>4372194</v>
      </c>
      <c r="F18" s="22">
        <v>1961560.8399999999</v>
      </c>
      <c r="G18" s="22">
        <v>4326501</v>
      </c>
      <c r="H18" s="22">
        <v>4643839</v>
      </c>
    </row>
    <row r="19" spans="1:8" x14ac:dyDescent="0.25">
      <c r="A19" s="60" t="s">
        <v>341</v>
      </c>
      <c r="B19" s="60" t="s">
        <v>279</v>
      </c>
      <c r="C19" s="25">
        <v>10800</v>
      </c>
      <c r="D19" s="25">
        <v>9814.4599999999991</v>
      </c>
      <c r="E19" s="25">
        <v>11511</v>
      </c>
      <c r="F19" s="25">
        <v>3383.56</v>
      </c>
      <c r="G19" s="25">
        <v>11511</v>
      </c>
      <c r="H19" s="25">
        <v>11511</v>
      </c>
    </row>
    <row r="20" spans="1:8" x14ac:dyDescent="0.25">
      <c r="A20" s="60" t="s">
        <v>342</v>
      </c>
      <c r="B20" s="60" t="s">
        <v>280</v>
      </c>
      <c r="C20" s="25">
        <v>2750</v>
      </c>
      <c r="D20" s="25">
        <v>2065.36</v>
      </c>
      <c r="E20" s="25">
        <v>2750</v>
      </c>
      <c r="F20" s="25">
        <v>765.3</v>
      </c>
      <c r="G20" s="25">
        <v>2000</v>
      </c>
      <c r="H20" s="25">
        <v>2000</v>
      </c>
    </row>
    <row r="21" spans="1:8" x14ac:dyDescent="0.25">
      <c r="A21" s="60" t="s">
        <v>343</v>
      </c>
      <c r="B21" s="60" t="s">
        <v>296</v>
      </c>
      <c r="C21" s="25">
        <v>80000</v>
      </c>
      <c r="D21" s="25">
        <v>76156.479999999996</v>
      </c>
      <c r="E21" s="25">
        <v>80000</v>
      </c>
      <c r="F21" s="25">
        <v>31301.41</v>
      </c>
      <c r="G21" s="25">
        <v>80000</v>
      </c>
      <c r="H21" s="25">
        <v>80000</v>
      </c>
    </row>
    <row r="22" spans="1:8" x14ac:dyDescent="0.25">
      <c r="A22" s="60" t="s">
        <v>344</v>
      </c>
      <c r="B22" s="60" t="s">
        <v>297</v>
      </c>
      <c r="C22" s="25">
        <v>7404</v>
      </c>
      <c r="D22" s="25">
        <v>5908.13</v>
      </c>
      <c r="E22" s="25">
        <v>7414</v>
      </c>
      <c r="F22" s="25">
        <v>1756.29</v>
      </c>
      <c r="G22" s="25">
        <v>7414</v>
      </c>
      <c r="H22" s="25">
        <v>7789</v>
      </c>
    </row>
    <row r="23" spans="1:8" x14ac:dyDescent="0.25">
      <c r="A23" s="60" t="s">
        <v>345</v>
      </c>
      <c r="B23" s="60" t="s">
        <v>346</v>
      </c>
      <c r="C23" s="25">
        <v>46389</v>
      </c>
      <c r="D23" s="25">
        <v>37688.160000000003</v>
      </c>
      <c r="E23" s="25">
        <v>46314</v>
      </c>
      <c r="F23" s="25">
        <v>15647.69</v>
      </c>
      <c r="G23" s="25">
        <v>46314</v>
      </c>
      <c r="H23" s="25">
        <v>44330</v>
      </c>
    </row>
    <row r="24" spans="1:8" x14ac:dyDescent="0.25">
      <c r="A24" s="60" t="s">
        <v>347</v>
      </c>
      <c r="B24" s="60" t="s">
        <v>348</v>
      </c>
      <c r="C24" s="25">
        <v>8487</v>
      </c>
      <c r="D24" s="25">
        <v>8457.9699999999993</v>
      </c>
      <c r="E24" s="25">
        <v>8521</v>
      </c>
      <c r="F24" s="25">
        <v>7606.13</v>
      </c>
      <c r="G24" s="25">
        <v>8521</v>
      </c>
      <c r="H24" s="25">
        <v>8575</v>
      </c>
    </row>
    <row r="25" spans="1:8" x14ac:dyDescent="0.25">
      <c r="A25" s="60" t="s">
        <v>349</v>
      </c>
      <c r="B25" s="60" t="s">
        <v>350</v>
      </c>
      <c r="C25" s="25">
        <v>7060</v>
      </c>
      <c r="D25" s="25">
        <v>2850.83</v>
      </c>
      <c r="E25" s="25">
        <v>6760</v>
      </c>
      <c r="F25" s="25">
        <v>546.5</v>
      </c>
      <c r="G25" s="25">
        <v>6760</v>
      </c>
      <c r="H25" s="25">
        <v>6300</v>
      </c>
    </row>
    <row r="26" spans="1:8" x14ac:dyDescent="0.25">
      <c r="A26" s="60" t="s">
        <v>351</v>
      </c>
      <c r="B26" s="60" t="s">
        <v>281</v>
      </c>
      <c r="C26" s="25">
        <v>10613</v>
      </c>
      <c r="D26" s="25">
        <v>10121.790000000001</v>
      </c>
      <c r="E26" s="25">
        <v>10900</v>
      </c>
      <c r="F26" s="25">
        <v>7338.28</v>
      </c>
      <c r="G26" s="25">
        <v>10900</v>
      </c>
      <c r="H26" s="25">
        <v>11332</v>
      </c>
    </row>
    <row r="27" spans="1:8" x14ac:dyDescent="0.25">
      <c r="A27" s="39"/>
      <c r="B27" s="39" t="s">
        <v>208</v>
      </c>
      <c r="C27" s="22">
        <v>173503</v>
      </c>
      <c r="D27" s="22">
        <v>153063.18</v>
      </c>
      <c r="E27" s="22">
        <v>174170</v>
      </c>
      <c r="F27" s="22">
        <v>68345.16</v>
      </c>
      <c r="G27" s="22">
        <v>173420</v>
      </c>
      <c r="H27" s="22">
        <v>171837</v>
      </c>
    </row>
    <row r="28" spans="1:8" x14ac:dyDescent="0.25">
      <c r="A28" s="60" t="s">
        <v>352</v>
      </c>
      <c r="B28" s="60" t="s">
        <v>282</v>
      </c>
      <c r="C28" s="25">
        <v>18240</v>
      </c>
      <c r="D28" s="25">
        <v>17225.759999999998</v>
      </c>
      <c r="E28" s="25">
        <v>18240</v>
      </c>
      <c r="F28" s="25">
        <v>5795.14</v>
      </c>
      <c r="G28" s="25">
        <v>18240</v>
      </c>
      <c r="H28" s="25">
        <v>18500</v>
      </c>
    </row>
    <row r="29" spans="1:8" x14ac:dyDescent="0.25">
      <c r="A29" s="60" t="s">
        <v>353</v>
      </c>
      <c r="B29" s="60" t="s">
        <v>354</v>
      </c>
      <c r="C29" s="25">
        <v>33000</v>
      </c>
      <c r="D29" s="25">
        <v>16621.05</v>
      </c>
      <c r="E29" s="25">
        <v>33000</v>
      </c>
      <c r="F29" s="25">
        <v>4205.59</v>
      </c>
      <c r="G29" s="25">
        <v>33000</v>
      </c>
      <c r="H29" s="25">
        <v>33200</v>
      </c>
    </row>
    <row r="30" spans="1:8" x14ac:dyDescent="0.25">
      <c r="A30" s="60" t="s">
        <v>355</v>
      </c>
      <c r="B30" s="60" t="s">
        <v>298</v>
      </c>
      <c r="C30" s="25">
        <v>49000</v>
      </c>
      <c r="D30" s="25">
        <v>51014.59</v>
      </c>
      <c r="E30" s="25">
        <v>49000</v>
      </c>
      <c r="F30" s="25">
        <v>16286.12</v>
      </c>
      <c r="G30" s="25">
        <v>49000</v>
      </c>
      <c r="H30" s="25">
        <v>49000</v>
      </c>
    </row>
    <row r="31" spans="1:8" x14ac:dyDescent="0.25">
      <c r="A31" s="60" t="s">
        <v>356</v>
      </c>
      <c r="B31" s="60" t="s">
        <v>357</v>
      </c>
      <c r="C31" s="25">
        <v>51086</v>
      </c>
      <c r="D31" s="25">
        <v>48246.45</v>
      </c>
      <c r="E31" s="25">
        <v>43225</v>
      </c>
      <c r="F31" s="25">
        <v>39646.74</v>
      </c>
      <c r="G31" s="25">
        <v>43225</v>
      </c>
      <c r="H31" s="25">
        <v>42415</v>
      </c>
    </row>
    <row r="32" spans="1:8" x14ac:dyDescent="0.25">
      <c r="A32" s="39"/>
      <c r="B32" s="39" t="s">
        <v>209</v>
      </c>
      <c r="C32" s="22">
        <v>151326</v>
      </c>
      <c r="D32" s="22">
        <v>133107.84999999998</v>
      </c>
      <c r="E32" s="22">
        <v>143465</v>
      </c>
      <c r="F32" s="22">
        <v>65933.59</v>
      </c>
      <c r="G32" s="22">
        <v>143465</v>
      </c>
      <c r="H32" s="22">
        <v>143115</v>
      </c>
    </row>
    <row r="33" spans="1:8" x14ac:dyDescent="0.25">
      <c r="A33" s="60" t="s">
        <v>358</v>
      </c>
      <c r="B33" s="60" t="s">
        <v>284</v>
      </c>
      <c r="C33" s="25">
        <v>21780</v>
      </c>
      <c r="D33" s="25">
        <v>20059.759999999998</v>
      </c>
      <c r="E33" s="25">
        <v>21786</v>
      </c>
      <c r="F33" s="25">
        <v>9512.52</v>
      </c>
      <c r="G33" s="25">
        <v>21786</v>
      </c>
      <c r="H33" s="25">
        <v>22828</v>
      </c>
    </row>
    <row r="34" spans="1:8" x14ac:dyDescent="0.25">
      <c r="A34" s="60" t="s">
        <v>359</v>
      </c>
      <c r="B34" s="60" t="s">
        <v>299</v>
      </c>
      <c r="C34" s="25">
        <v>6877</v>
      </c>
      <c r="D34" s="25">
        <v>6336.28</v>
      </c>
      <c r="E34" s="25">
        <v>6867</v>
      </c>
      <c r="F34" s="25">
        <v>3506.4</v>
      </c>
      <c r="G34" s="25">
        <v>6867</v>
      </c>
      <c r="H34" s="25">
        <v>6927</v>
      </c>
    </row>
    <row r="35" spans="1:8" x14ac:dyDescent="0.25">
      <c r="A35" s="60" t="s">
        <v>360</v>
      </c>
      <c r="B35" s="60" t="s">
        <v>285</v>
      </c>
      <c r="C35" s="25">
        <v>47056</v>
      </c>
      <c r="D35" s="25">
        <v>46330.04</v>
      </c>
      <c r="E35" s="25">
        <v>48468</v>
      </c>
      <c r="F35" s="25">
        <v>22997.61</v>
      </c>
      <c r="G35" s="25">
        <v>48468</v>
      </c>
      <c r="H35" s="25">
        <v>48468</v>
      </c>
    </row>
    <row r="36" spans="1:8" x14ac:dyDescent="0.25">
      <c r="A36" s="60" t="s">
        <v>361</v>
      </c>
      <c r="B36" s="60" t="s">
        <v>286</v>
      </c>
      <c r="C36" s="25">
        <v>14620</v>
      </c>
      <c r="D36" s="25">
        <v>4622.18</v>
      </c>
      <c r="E36" s="25">
        <v>10000</v>
      </c>
      <c r="F36" s="25">
        <v>3356.33</v>
      </c>
      <c r="G36" s="25">
        <v>10000</v>
      </c>
      <c r="H36" s="25">
        <v>10000</v>
      </c>
    </row>
    <row r="37" spans="1:8" x14ac:dyDescent="0.25">
      <c r="A37" s="60" t="s">
        <v>362</v>
      </c>
      <c r="B37" s="60" t="s">
        <v>287</v>
      </c>
      <c r="C37" s="25">
        <v>4000</v>
      </c>
      <c r="D37" s="25">
        <v>1369.66</v>
      </c>
      <c r="E37" s="25">
        <v>4000</v>
      </c>
      <c r="F37" s="25">
        <v>813.75</v>
      </c>
      <c r="G37" s="25">
        <v>4000</v>
      </c>
      <c r="H37" s="25">
        <v>4000</v>
      </c>
    </row>
    <row r="38" spans="1:8" x14ac:dyDescent="0.25">
      <c r="A38" s="60" t="s">
        <v>363</v>
      </c>
      <c r="B38" s="60" t="s">
        <v>288</v>
      </c>
      <c r="C38" s="25">
        <v>30000</v>
      </c>
      <c r="D38" s="25">
        <v>26701.52</v>
      </c>
      <c r="E38" s="25">
        <v>30000</v>
      </c>
      <c r="F38" s="25">
        <v>15082.25</v>
      </c>
      <c r="G38" s="25">
        <v>30000</v>
      </c>
      <c r="H38" s="25">
        <v>30000</v>
      </c>
    </row>
    <row r="39" spans="1:8" x14ac:dyDescent="0.25">
      <c r="A39" s="60" t="s">
        <v>364</v>
      </c>
      <c r="B39" s="60" t="s">
        <v>365</v>
      </c>
      <c r="C39" s="25">
        <v>47906</v>
      </c>
      <c r="D39" s="25">
        <v>36127.379999999997</v>
      </c>
      <c r="E39" s="25">
        <v>45000</v>
      </c>
      <c r="F39" s="25">
        <v>16134.53</v>
      </c>
      <c r="G39" s="25">
        <v>45000</v>
      </c>
      <c r="H39" s="25">
        <v>45000</v>
      </c>
    </row>
    <row r="40" spans="1:8" x14ac:dyDescent="0.25">
      <c r="A40" s="60" t="s">
        <v>366</v>
      </c>
      <c r="B40" s="60" t="s">
        <v>367</v>
      </c>
      <c r="C40" s="25">
        <v>3065</v>
      </c>
      <c r="D40" s="25">
        <v>2823.96</v>
      </c>
      <c r="E40" s="25">
        <v>3065</v>
      </c>
      <c r="F40" s="25">
        <v>1198.8</v>
      </c>
      <c r="G40" s="25">
        <v>3065</v>
      </c>
      <c r="H40" s="25">
        <v>3065</v>
      </c>
    </row>
    <row r="41" spans="1:8" x14ac:dyDescent="0.25">
      <c r="A41" s="60" t="s">
        <v>368</v>
      </c>
      <c r="B41" s="60" t="s">
        <v>369</v>
      </c>
      <c r="C41" s="25">
        <v>2650</v>
      </c>
      <c r="D41" s="25">
        <v>1322.16</v>
      </c>
      <c r="E41" s="25">
        <v>2500</v>
      </c>
      <c r="F41" s="25">
        <v>669.47</v>
      </c>
      <c r="G41" s="25">
        <v>2500</v>
      </c>
      <c r="H41" s="25">
        <v>2500</v>
      </c>
    </row>
    <row r="42" spans="1:8" x14ac:dyDescent="0.25">
      <c r="A42" s="60" t="s">
        <v>370</v>
      </c>
      <c r="B42" s="60" t="s">
        <v>290</v>
      </c>
      <c r="C42" s="25">
        <v>6300</v>
      </c>
      <c r="D42" s="25">
        <v>5917.63</v>
      </c>
      <c r="E42" s="25">
        <v>6300</v>
      </c>
      <c r="F42" s="25">
        <v>3150.03</v>
      </c>
      <c r="G42" s="25">
        <v>6300</v>
      </c>
      <c r="H42" s="25">
        <v>6300</v>
      </c>
    </row>
    <row r="43" spans="1:8" x14ac:dyDescent="0.25">
      <c r="A43" s="60" t="s">
        <v>371</v>
      </c>
      <c r="B43" s="60" t="s">
        <v>372</v>
      </c>
      <c r="C43" s="25">
        <v>3100</v>
      </c>
      <c r="D43" s="25">
        <v>3100</v>
      </c>
      <c r="E43" s="25">
        <v>3100</v>
      </c>
      <c r="F43" s="25">
        <v>3100</v>
      </c>
      <c r="G43" s="25">
        <v>3100</v>
      </c>
      <c r="H43" s="25">
        <v>3100</v>
      </c>
    </row>
    <row r="44" spans="1:8" x14ac:dyDescent="0.25">
      <c r="A44" s="60" t="s">
        <v>373</v>
      </c>
      <c r="B44" s="60" t="s">
        <v>374</v>
      </c>
      <c r="C44" s="25">
        <v>7566</v>
      </c>
      <c r="D44" s="25">
        <v>3252.71</v>
      </c>
      <c r="E44" s="25">
        <v>5000</v>
      </c>
      <c r="F44" s="25">
        <v>4120.8999999999996</v>
      </c>
      <c r="G44" s="25">
        <v>5000</v>
      </c>
      <c r="H44" s="25">
        <v>5000</v>
      </c>
    </row>
    <row r="45" spans="1:8" x14ac:dyDescent="0.25">
      <c r="A45" s="60" t="s">
        <v>375</v>
      </c>
      <c r="B45" s="60" t="s">
        <v>376</v>
      </c>
      <c r="C45" s="25">
        <v>2528</v>
      </c>
      <c r="D45" s="25">
        <v>2843.76</v>
      </c>
      <c r="E45" s="25">
        <v>2654</v>
      </c>
      <c r="F45" s="25">
        <v>1421.88</v>
      </c>
      <c r="G45" s="25">
        <v>2654</v>
      </c>
      <c r="H45" s="25">
        <v>2654</v>
      </c>
    </row>
    <row r="46" spans="1:8" x14ac:dyDescent="0.25">
      <c r="A46" s="60" t="s">
        <v>377</v>
      </c>
      <c r="B46" s="60" t="s">
        <v>378</v>
      </c>
      <c r="C46" s="25">
        <v>12617</v>
      </c>
      <c r="D46" s="25">
        <v>7064.9</v>
      </c>
      <c r="E46" s="25">
        <v>8000</v>
      </c>
      <c r="F46" s="25">
        <v>3668.41</v>
      </c>
      <c r="G46" s="25">
        <v>8000</v>
      </c>
      <c r="H46" s="25">
        <v>8000</v>
      </c>
    </row>
    <row r="47" spans="1:8" x14ac:dyDescent="0.25">
      <c r="A47" s="60" t="s">
        <v>379</v>
      </c>
      <c r="B47" s="60" t="s">
        <v>380</v>
      </c>
      <c r="C47" s="25">
        <v>2986</v>
      </c>
      <c r="D47" s="25">
        <v>2990.04</v>
      </c>
      <c r="E47" s="25">
        <v>2600</v>
      </c>
      <c r="F47" s="25">
        <v>1495.02</v>
      </c>
      <c r="G47" s="25">
        <v>2600</v>
      </c>
      <c r="H47" s="25">
        <v>2990</v>
      </c>
    </row>
    <row r="48" spans="1:8" x14ac:dyDescent="0.25">
      <c r="A48" s="60" t="s">
        <v>381</v>
      </c>
      <c r="B48" s="60" t="s">
        <v>300</v>
      </c>
      <c r="C48" s="25">
        <v>20000</v>
      </c>
      <c r="D48" s="25">
        <v>14415.09</v>
      </c>
      <c r="E48" s="25">
        <v>17250</v>
      </c>
      <c r="F48" s="25">
        <v>5243.65</v>
      </c>
      <c r="G48" s="25">
        <v>17250</v>
      </c>
      <c r="H48" s="25">
        <v>17500</v>
      </c>
    </row>
    <row r="49" spans="1:9" x14ac:dyDescent="0.25">
      <c r="A49" s="60" t="s">
        <v>382</v>
      </c>
      <c r="B49" s="60" t="s">
        <v>292</v>
      </c>
      <c r="C49" s="25">
        <v>5950</v>
      </c>
      <c r="D49" s="25">
        <v>3550.13</v>
      </c>
      <c r="E49" s="25">
        <v>5650</v>
      </c>
      <c r="F49" s="25">
        <v>2465.06</v>
      </c>
      <c r="G49" s="25">
        <v>5650</v>
      </c>
      <c r="H49" s="25">
        <v>6150</v>
      </c>
    </row>
    <row r="50" spans="1:9" x14ac:dyDescent="0.25">
      <c r="A50" s="39"/>
      <c r="B50" s="39" t="s">
        <v>210</v>
      </c>
      <c r="C50" s="22">
        <v>239001</v>
      </c>
      <c r="D50" s="22">
        <v>188827.2</v>
      </c>
      <c r="E50" s="22">
        <v>222240</v>
      </c>
      <c r="F50" s="22">
        <v>97936.61</v>
      </c>
      <c r="G50" s="58">
        <v>222240</v>
      </c>
      <c r="H50" s="58">
        <v>224482</v>
      </c>
    </row>
    <row r="51" spans="1:9" x14ac:dyDescent="0.25">
      <c r="A51" s="25" t="s">
        <v>383</v>
      </c>
      <c r="B51" s="25" t="s">
        <v>384</v>
      </c>
      <c r="C51" s="25">
        <v>5865</v>
      </c>
      <c r="D51" s="25">
        <v>373.08</v>
      </c>
      <c r="E51" s="25">
        <v>20428</v>
      </c>
      <c r="F51" s="25">
        <v>0</v>
      </c>
      <c r="G51" s="25">
        <v>10429</v>
      </c>
      <c r="H51" s="25">
        <v>12850</v>
      </c>
    </row>
    <row r="52" spans="1:9" x14ac:dyDescent="0.25">
      <c r="A52" s="25" t="s">
        <v>385</v>
      </c>
      <c r="B52" s="25" t="s">
        <v>330</v>
      </c>
      <c r="C52" s="25">
        <v>2220</v>
      </c>
      <c r="D52" s="25">
        <v>1622.5</v>
      </c>
      <c r="E52" s="25">
        <v>2220</v>
      </c>
      <c r="F52" s="25">
        <v>0</v>
      </c>
      <c r="G52" s="25">
        <v>2220</v>
      </c>
      <c r="H52" s="25">
        <v>2250</v>
      </c>
    </row>
    <row r="53" spans="1:9" x14ac:dyDescent="0.25">
      <c r="A53" s="25" t="s">
        <v>386</v>
      </c>
      <c r="B53" s="25" t="s">
        <v>387</v>
      </c>
      <c r="C53" s="25">
        <v>8845</v>
      </c>
      <c r="D53" s="25">
        <v>8191.88</v>
      </c>
      <c r="E53" s="25">
        <v>9391</v>
      </c>
      <c r="F53" s="25">
        <v>5001.05</v>
      </c>
      <c r="G53" s="25">
        <v>9391</v>
      </c>
      <c r="H53" s="25">
        <v>17082</v>
      </c>
    </row>
    <row r="54" spans="1:9" x14ac:dyDescent="0.25">
      <c r="A54" s="39"/>
      <c r="B54" s="39" t="s">
        <v>218</v>
      </c>
      <c r="C54" s="22">
        <v>16930</v>
      </c>
      <c r="D54" s="22">
        <v>10187.459999999999</v>
      </c>
      <c r="E54" s="22">
        <v>32039</v>
      </c>
      <c r="F54" s="22">
        <v>5001.05</v>
      </c>
      <c r="G54" s="22">
        <v>22040</v>
      </c>
      <c r="H54" s="22">
        <v>32182</v>
      </c>
    </row>
    <row r="55" spans="1:9" x14ac:dyDescent="0.25">
      <c r="A55" s="25" t="s">
        <v>660</v>
      </c>
      <c r="B55" s="25" t="s">
        <v>661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64850</v>
      </c>
    </row>
    <row r="56" spans="1:9" x14ac:dyDescent="0.25">
      <c r="A56" s="25" t="s">
        <v>388</v>
      </c>
      <c r="B56" s="25" t="s">
        <v>384</v>
      </c>
      <c r="C56" s="25">
        <v>0</v>
      </c>
      <c r="D56" s="25">
        <v>0</v>
      </c>
      <c r="E56" s="25">
        <v>18270</v>
      </c>
      <c r="F56" s="25">
        <v>0</v>
      </c>
      <c r="G56" s="25">
        <v>54072</v>
      </c>
      <c r="H56" s="25">
        <v>0</v>
      </c>
    </row>
    <row r="57" spans="1:9" x14ac:dyDescent="0.25">
      <c r="A57" s="25" t="s">
        <v>389</v>
      </c>
      <c r="B57" s="25" t="s">
        <v>390</v>
      </c>
      <c r="C57" s="25">
        <v>33774</v>
      </c>
      <c r="D57" s="25">
        <v>33429.230000000003</v>
      </c>
      <c r="E57" s="25">
        <v>141489</v>
      </c>
      <c r="F57" s="25">
        <v>0</v>
      </c>
      <c r="G57" s="25">
        <v>141489</v>
      </c>
      <c r="H57" s="25">
        <v>101529</v>
      </c>
    </row>
    <row r="58" spans="1:9" ht="15.75" thickBot="1" x14ac:dyDescent="0.3">
      <c r="A58" s="124" t="s">
        <v>391</v>
      </c>
      <c r="B58" s="124" t="s">
        <v>330</v>
      </c>
      <c r="C58" s="94">
        <v>66026</v>
      </c>
      <c r="D58" s="94">
        <v>96857.25</v>
      </c>
      <c r="E58" s="94">
        <v>80707</v>
      </c>
      <c r="F58" s="94">
        <v>86440.5</v>
      </c>
      <c r="G58" s="94">
        <v>90706</v>
      </c>
      <c r="H58" s="94">
        <v>82065</v>
      </c>
    </row>
    <row r="59" spans="1:9" ht="16.5" thickTop="1" thickBot="1" x14ac:dyDescent="0.3">
      <c r="A59" s="41"/>
      <c r="B59" s="27" t="s">
        <v>228</v>
      </c>
      <c r="C59" s="27">
        <v>99800</v>
      </c>
      <c r="D59" s="27">
        <v>130286.48000000001</v>
      </c>
      <c r="E59" s="27">
        <v>240466</v>
      </c>
      <c r="F59" s="27">
        <v>86440.5</v>
      </c>
      <c r="G59" s="27">
        <v>286267</v>
      </c>
      <c r="H59" s="27">
        <v>248444</v>
      </c>
    </row>
    <row r="60" spans="1:9" ht="15.75" thickTop="1" x14ac:dyDescent="0.25">
      <c r="B60" s="25" t="s">
        <v>239</v>
      </c>
      <c r="C60" s="25">
        <v>4860079</v>
      </c>
      <c r="D60" s="25">
        <v>4718163.1400000015</v>
      </c>
      <c r="E60" s="25">
        <v>5184574</v>
      </c>
      <c r="F60" s="25">
        <v>2285217.75</v>
      </c>
      <c r="G60" s="25">
        <v>5173933</v>
      </c>
      <c r="H60" s="25">
        <v>5463899</v>
      </c>
      <c r="I60" s="25"/>
    </row>
    <row r="61" spans="1:9" x14ac:dyDescent="0.25">
      <c r="I61" s="25"/>
    </row>
  </sheetData>
  <pageMargins left="0.7" right="0.7" top="0.25" bottom="0.25" header="0.3" footer="0.3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N23" sqref="N23"/>
    </sheetView>
  </sheetViews>
  <sheetFormatPr defaultRowHeight="15" x14ac:dyDescent="0.25"/>
  <cols>
    <col min="1" max="1" width="14.28515625" customWidth="1"/>
    <col min="2" max="2" width="24.42578125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15" t="s">
        <v>618</v>
      </c>
      <c r="B2" s="33"/>
      <c r="C2" s="31"/>
      <c r="D2" s="31"/>
      <c r="E2" s="31"/>
      <c r="F2" s="31"/>
      <c r="G2" s="32"/>
      <c r="H2" s="32"/>
    </row>
    <row r="3" spans="1:8" x14ac:dyDescent="0.25">
      <c r="A3" s="15" t="s">
        <v>241</v>
      </c>
      <c r="B3" s="33"/>
      <c r="C3" s="31"/>
      <c r="D3" s="31"/>
      <c r="E3" s="31"/>
      <c r="F3" s="31"/>
      <c r="G3" s="32"/>
      <c r="H3" s="34"/>
    </row>
    <row r="4" spans="1:8" x14ac:dyDescent="0.25">
      <c r="A4" s="35"/>
      <c r="B4" s="35"/>
      <c r="C4" s="36"/>
      <c r="D4" s="36"/>
      <c r="E4" s="36"/>
      <c r="F4" s="36"/>
      <c r="G4" s="37"/>
      <c r="H4" s="37"/>
    </row>
    <row r="5" spans="1:8" x14ac:dyDescent="0.25">
      <c r="A5" s="16" t="s">
        <v>32</v>
      </c>
      <c r="B5" s="16" t="s">
        <v>33</v>
      </c>
      <c r="C5" s="38" t="s">
        <v>46</v>
      </c>
      <c r="D5" s="38" t="s">
        <v>46</v>
      </c>
      <c r="E5" s="38" t="s">
        <v>262</v>
      </c>
      <c r="F5" s="38" t="s">
        <v>262</v>
      </c>
      <c r="G5" s="38" t="s">
        <v>262</v>
      </c>
      <c r="H5" s="38" t="s">
        <v>619</v>
      </c>
    </row>
    <row r="6" spans="1:8" x14ac:dyDescent="0.25">
      <c r="A6" s="16" t="s">
        <v>34</v>
      </c>
      <c r="B6" s="16"/>
      <c r="C6" s="38" t="s">
        <v>3</v>
      </c>
      <c r="D6" s="38" t="s">
        <v>47</v>
      </c>
      <c r="E6" s="38" t="s">
        <v>48</v>
      </c>
      <c r="F6" s="38" t="s">
        <v>47</v>
      </c>
      <c r="G6" s="38" t="s">
        <v>49</v>
      </c>
      <c r="H6" s="38" t="s">
        <v>50</v>
      </c>
    </row>
    <row r="7" spans="1:8" ht="15.75" thickBot="1" x14ac:dyDescent="0.3">
      <c r="A7" s="18" t="s">
        <v>2</v>
      </c>
      <c r="B7" s="18"/>
      <c r="C7" s="18"/>
      <c r="D7" s="18"/>
      <c r="E7" s="18" t="s">
        <v>51</v>
      </c>
      <c r="F7" s="61" t="s">
        <v>52</v>
      </c>
      <c r="G7" s="18" t="s">
        <v>51</v>
      </c>
      <c r="H7" s="18" t="s">
        <v>51</v>
      </c>
    </row>
    <row r="8" spans="1:8" ht="15.75" thickTop="1" x14ac:dyDescent="0.25">
      <c r="A8" s="20" t="s">
        <v>392</v>
      </c>
      <c r="B8" s="20" t="s">
        <v>272</v>
      </c>
      <c r="C8" s="20">
        <v>5400</v>
      </c>
      <c r="D8" s="20">
        <v>4641.88</v>
      </c>
      <c r="E8" s="20">
        <v>4800</v>
      </c>
      <c r="F8" s="20">
        <v>2215.44</v>
      </c>
      <c r="G8" s="20">
        <v>4800</v>
      </c>
      <c r="H8" s="20">
        <v>5040</v>
      </c>
    </row>
    <row r="9" spans="1:8" x14ac:dyDescent="0.25">
      <c r="A9" s="20" t="s">
        <v>393</v>
      </c>
      <c r="B9" s="20" t="s">
        <v>274</v>
      </c>
      <c r="C9" s="20">
        <v>463</v>
      </c>
      <c r="D9" s="20">
        <v>451.45</v>
      </c>
      <c r="E9" s="20">
        <v>470</v>
      </c>
      <c r="F9" s="20">
        <v>216.96</v>
      </c>
      <c r="G9" s="20">
        <v>470</v>
      </c>
      <c r="H9" s="20">
        <v>591</v>
      </c>
    </row>
    <row r="10" spans="1:8" x14ac:dyDescent="0.25">
      <c r="A10" s="20" t="s">
        <v>394</v>
      </c>
      <c r="B10" s="20" t="s">
        <v>275</v>
      </c>
      <c r="C10" s="20">
        <v>368</v>
      </c>
      <c r="D10" s="20">
        <v>355.26</v>
      </c>
      <c r="E10" s="20">
        <v>368</v>
      </c>
      <c r="F10" s="20">
        <v>169.56</v>
      </c>
      <c r="G10" s="20">
        <v>368</v>
      </c>
      <c r="H10" s="20">
        <v>385</v>
      </c>
    </row>
    <row r="11" spans="1:8" x14ac:dyDescent="0.25">
      <c r="A11" s="21" t="s">
        <v>395</v>
      </c>
      <c r="B11" s="21" t="s">
        <v>277</v>
      </c>
      <c r="C11" s="21">
        <v>89</v>
      </c>
      <c r="D11" s="21">
        <v>79.86</v>
      </c>
      <c r="E11" s="21">
        <v>68</v>
      </c>
      <c r="F11" s="21">
        <v>31.44</v>
      </c>
      <c r="G11" s="21">
        <v>68</v>
      </c>
      <c r="H11" s="21">
        <v>72</v>
      </c>
    </row>
    <row r="12" spans="1:8" x14ac:dyDescent="0.25">
      <c r="A12" s="22"/>
      <c r="B12" s="22" t="s">
        <v>242</v>
      </c>
      <c r="C12" s="22">
        <v>6320</v>
      </c>
      <c r="D12" s="22">
        <v>5528.45</v>
      </c>
      <c r="E12" s="22">
        <v>5706</v>
      </c>
      <c r="F12" s="22">
        <v>2633.4</v>
      </c>
      <c r="G12" s="22">
        <v>5706</v>
      </c>
      <c r="H12" s="22">
        <v>6088</v>
      </c>
    </row>
    <row r="13" spans="1:8" x14ac:dyDescent="0.25">
      <c r="A13" s="20" t="s">
        <v>396</v>
      </c>
      <c r="B13" s="20" t="s">
        <v>279</v>
      </c>
      <c r="C13" s="20">
        <v>900</v>
      </c>
      <c r="D13" s="20">
        <v>900</v>
      </c>
      <c r="E13" s="20">
        <v>800</v>
      </c>
      <c r="F13" s="20">
        <v>52.46</v>
      </c>
      <c r="G13" s="20">
        <v>800</v>
      </c>
      <c r="H13" s="20">
        <v>800</v>
      </c>
    </row>
    <row r="14" spans="1:8" x14ac:dyDescent="0.25">
      <c r="A14" s="20" t="s">
        <v>397</v>
      </c>
      <c r="B14" s="20" t="s">
        <v>280</v>
      </c>
      <c r="C14" s="20">
        <v>50</v>
      </c>
      <c r="D14" s="20">
        <v>2.78</v>
      </c>
      <c r="E14" s="20">
        <v>50</v>
      </c>
      <c r="F14" s="20">
        <v>20.41</v>
      </c>
      <c r="G14" s="20">
        <v>50</v>
      </c>
      <c r="H14" s="20">
        <v>50</v>
      </c>
    </row>
    <row r="15" spans="1:8" x14ac:dyDescent="0.25">
      <c r="A15" s="20" t="s">
        <v>398</v>
      </c>
      <c r="B15" s="20" t="s">
        <v>281</v>
      </c>
      <c r="C15" s="20">
        <v>500</v>
      </c>
      <c r="D15" s="20">
        <v>0</v>
      </c>
      <c r="E15" s="20">
        <v>500</v>
      </c>
      <c r="F15" s="20">
        <v>500</v>
      </c>
      <c r="G15" s="20">
        <v>500</v>
      </c>
      <c r="H15" s="20">
        <v>500</v>
      </c>
    </row>
    <row r="16" spans="1:8" x14ac:dyDescent="0.25">
      <c r="A16" s="22"/>
      <c r="B16" s="22" t="s">
        <v>208</v>
      </c>
      <c r="C16" s="22">
        <v>1450</v>
      </c>
      <c r="D16" s="22">
        <v>902.78</v>
      </c>
      <c r="E16" s="22">
        <v>1350</v>
      </c>
      <c r="F16" s="22">
        <v>572.87</v>
      </c>
      <c r="G16" s="22">
        <v>1350</v>
      </c>
      <c r="H16" s="22">
        <v>1350</v>
      </c>
    </row>
    <row r="17" spans="1:8" x14ac:dyDescent="0.25">
      <c r="A17" s="64" t="s">
        <v>399</v>
      </c>
      <c r="B17" s="64" t="s">
        <v>354</v>
      </c>
      <c r="C17" s="64">
        <v>7600</v>
      </c>
      <c r="D17" s="64">
        <v>0</v>
      </c>
      <c r="E17" s="64">
        <v>3000</v>
      </c>
      <c r="F17" s="64">
        <v>0</v>
      </c>
      <c r="G17" s="64">
        <v>3000</v>
      </c>
      <c r="H17" s="64">
        <v>3000</v>
      </c>
    </row>
    <row r="18" spans="1:8" x14ac:dyDescent="0.25">
      <c r="A18" s="21" t="s">
        <v>400</v>
      </c>
      <c r="B18" s="21" t="s">
        <v>401</v>
      </c>
      <c r="C18" s="21">
        <v>0</v>
      </c>
      <c r="D18" s="21">
        <v>0</v>
      </c>
      <c r="E18" s="21">
        <v>13000</v>
      </c>
      <c r="F18" s="21">
        <v>0</v>
      </c>
      <c r="G18" s="21">
        <v>13000</v>
      </c>
      <c r="H18" s="21">
        <v>13000</v>
      </c>
    </row>
    <row r="19" spans="1:8" x14ac:dyDescent="0.25">
      <c r="A19" s="22"/>
      <c r="B19" s="22" t="s">
        <v>209</v>
      </c>
      <c r="C19" s="22">
        <v>7600</v>
      </c>
      <c r="D19" s="22">
        <v>0</v>
      </c>
      <c r="E19" s="22">
        <v>16000</v>
      </c>
      <c r="F19" s="22">
        <v>0</v>
      </c>
      <c r="G19" s="22">
        <v>16000</v>
      </c>
      <c r="H19" s="22">
        <v>16000</v>
      </c>
    </row>
    <row r="20" spans="1:8" x14ac:dyDescent="0.25">
      <c r="A20" s="20" t="s">
        <v>402</v>
      </c>
      <c r="B20" s="20" t="s">
        <v>284</v>
      </c>
      <c r="C20" s="20">
        <v>17500</v>
      </c>
      <c r="D20" s="20">
        <v>13953.72</v>
      </c>
      <c r="E20" s="20">
        <v>3500</v>
      </c>
      <c r="F20" s="20">
        <v>352.76</v>
      </c>
      <c r="G20" s="20">
        <v>3500</v>
      </c>
      <c r="H20" s="20">
        <v>3500</v>
      </c>
    </row>
    <row r="21" spans="1:8" x14ac:dyDescent="0.25">
      <c r="A21" s="20" t="s">
        <v>403</v>
      </c>
      <c r="B21" s="20" t="s">
        <v>299</v>
      </c>
      <c r="C21" s="20">
        <v>2250</v>
      </c>
      <c r="D21" s="20">
        <v>0</v>
      </c>
      <c r="E21" s="20">
        <v>2250</v>
      </c>
      <c r="F21" s="20">
        <v>0</v>
      </c>
      <c r="G21" s="20">
        <v>2250</v>
      </c>
      <c r="H21" s="20">
        <v>2250</v>
      </c>
    </row>
    <row r="22" spans="1:8" x14ac:dyDescent="0.25">
      <c r="A22" s="20" t="s">
        <v>404</v>
      </c>
      <c r="B22" s="20" t="s">
        <v>285</v>
      </c>
      <c r="C22" s="20">
        <v>0</v>
      </c>
      <c r="D22" s="20">
        <v>0</v>
      </c>
      <c r="E22" s="20">
        <v>0</v>
      </c>
      <c r="F22" s="20">
        <v>2.87</v>
      </c>
      <c r="G22" s="20">
        <v>11</v>
      </c>
      <c r="H22" s="20">
        <v>14</v>
      </c>
    </row>
    <row r="23" spans="1:8" x14ac:dyDescent="0.25">
      <c r="A23" s="20" t="s">
        <v>405</v>
      </c>
      <c r="B23" s="20" t="s">
        <v>286</v>
      </c>
      <c r="C23" s="20">
        <v>15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 x14ac:dyDescent="0.25">
      <c r="A24" s="20" t="s">
        <v>406</v>
      </c>
      <c r="B24" s="20" t="s">
        <v>288</v>
      </c>
      <c r="C24" s="20">
        <v>6500</v>
      </c>
      <c r="D24" s="20">
        <v>5850.54</v>
      </c>
      <c r="E24" s="20">
        <v>5000</v>
      </c>
      <c r="F24" s="20">
        <v>1013.45</v>
      </c>
      <c r="G24" s="20">
        <v>5000</v>
      </c>
      <c r="H24" s="20">
        <v>5900</v>
      </c>
    </row>
    <row r="25" spans="1:8" x14ac:dyDescent="0.25">
      <c r="A25" s="20" t="s">
        <v>407</v>
      </c>
      <c r="B25" s="20" t="s">
        <v>365</v>
      </c>
      <c r="C25" s="20">
        <v>1150</v>
      </c>
      <c r="D25" s="20">
        <v>1269.98</v>
      </c>
      <c r="E25" s="20">
        <v>1035</v>
      </c>
      <c r="F25" s="20">
        <v>584.71</v>
      </c>
      <c r="G25" s="20">
        <v>1035</v>
      </c>
      <c r="H25" s="20">
        <v>931.5</v>
      </c>
    </row>
    <row r="26" spans="1:8" x14ac:dyDescent="0.25">
      <c r="A26" s="25" t="s">
        <v>408</v>
      </c>
      <c r="B26" s="25" t="s">
        <v>290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</row>
    <row r="27" spans="1:8" x14ac:dyDescent="0.25">
      <c r="A27" s="22"/>
      <c r="B27" s="22" t="s">
        <v>210</v>
      </c>
      <c r="C27" s="22">
        <v>27415</v>
      </c>
      <c r="D27" s="22">
        <v>21074.239999999998</v>
      </c>
      <c r="E27" s="22">
        <v>11785</v>
      </c>
      <c r="F27" s="22">
        <v>1953.79</v>
      </c>
      <c r="G27" s="22">
        <v>11796</v>
      </c>
      <c r="H27" s="22">
        <v>12595.5</v>
      </c>
    </row>
    <row r="28" spans="1:8" x14ac:dyDescent="0.25">
      <c r="A28" s="20" t="s">
        <v>662</v>
      </c>
      <c r="B28" s="20" t="s">
        <v>252</v>
      </c>
      <c r="C28" s="20">
        <v>0</v>
      </c>
      <c r="D28" s="20">
        <v>0</v>
      </c>
      <c r="E28" s="20">
        <v>0</v>
      </c>
      <c r="F28" s="20">
        <v>0</v>
      </c>
      <c r="G28" s="68">
        <v>0</v>
      </c>
      <c r="H28" s="68">
        <v>27051</v>
      </c>
    </row>
    <row r="29" spans="1:8" ht="15.75" thickBot="1" x14ac:dyDescent="0.3">
      <c r="A29" s="64"/>
      <c r="B29" s="64" t="s">
        <v>663</v>
      </c>
      <c r="C29" s="64">
        <v>0</v>
      </c>
      <c r="D29" s="64">
        <v>0</v>
      </c>
      <c r="E29" s="64">
        <v>0</v>
      </c>
      <c r="F29" s="64">
        <v>0</v>
      </c>
      <c r="G29" s="125">
        <v>0</v>
      </c>
      <c r="H29" s="125">
        <v>27051</v>
      </c>
    </row>
    <row r="30" spans="1:8" ht="16.5" thickTop="1" thickBot="1" x14ac:dyDescent="0.3">
      <c r="A30" s="93"/>
      <c r="B30" s="27" t="s">
        <v>243</v>
      </c>
      <c r="C30" s="27">
        <v>42785</v>
      </c>
      <c r="D30" s="27">
        <v>27505.47</v>
      </c>
      <c r="E30" s="27">
        <v>34841</v>
      </c>
      <c r="F30" s="27">
        <v>5160.0599999999995</v>
      </c>
      <c r="G30" s="27">
        <v>34852</v>
      </c>
      <c r="H30" s="27">
        <v>63084.5</v>
      </c>
    </row>
    <row r="31" spans="1:8" ht="15.75" thickTop="1" x14ac:dyDescent="0.25"/>
  </sheetData>
  <pageMargins left="0.7" right="0.7" top="0.75" bottom="0.75" header="0.3" footer="0.3"/>
  <pageSetup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workbookViewId="0">
      <selection activeCell="L54" sqref="L54"/>
    </sheetView>
  </sheetViews>
  <sheetFormatPr defaultRowHeight="15" x14ac:dyDescent="0.25"/>
  <cols>
    <col min="1" max="1" width="18.7109375" customWidth="1"/>
    <col min="2" max="2" width="31.28515625" bestFit="1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15" t="s">
        <v>618</v>
      </c>
      <c r="B2" s="33"/>
      <c r="C2" s="31"/>
      <c r="D2" s="31"/>
      <c r="E2" s="31"/>
      <c r="F2" s="31"/>
      <c r="G2" s="32"/>
      <c r="H2" s="32"/>
    </row>
    <row r="3" spans="1:8" x14ac:dyDescent="0.25">
      <c r="A3" s="135" t="s">
        <v>244</v>
      </c>
      <c r="B3" s="135"/>
      <c r="C3" s="135"/>
      <c r="D3" s="135"/>
      <c r="E3" s="135"/>
      <c r="F3" s="135"/>
      <c r="G3" s="135"/>
      <c r="H3" s="135"/>
    </row>
    <row r="4" spans="1:8" x14ac:dyDescent="0.25">
      <c r="A4" s="16"/>
      <c r="B4" s="16"/>
      <c r="C4" s="38"/>
      <c r="D4" s="38"/>
      <c r="E4" s="38"/>
      <c r="F4" s="38"/>
      <c r="G4" s="38"/>
      <c r="H4" s="38"/>
    </row>
    <row r="5" spans="1:8" x14ac:dyDescent="0.25">
      <c r="A5" s="16" t="s">
        <v>32</v>
      </c>
      <c r="B5" s="16" t="s">
        <v>33</v>
      </c>
      <c r="C5" s="38" t="s">
        <v>46</v>
      </c>
      <c r="D5" s="38" t="s">
        <v>46</v>
      </c>
      <c r="E5" s="28" t="s">
        <v>262</v>
      </c>
      <c r="F5" s="38" t="s">
        <v>262</v>
      </c>
      <c r="G5" s="28" t="s">
        <v>262</v>
      </c>
      <c r="H5" s="28" t="s">
        <v>619</v>
      </c>
    </row>
    <row r="6" spans="1:8" x14ac:dyDescent="0.25">
      <c r="A6" s="28" t="s">
        <v>34</v>
      </c>
      <c r="B6" s="28"/>
      <c r="C6" s="28" t="s">
        <v>3</v>
      </c>
      <c r="D6" s="28" t="s">
        <v>47</v>
      </c>
      <c r="E6" s="28" t="s">
        <v>48</v>
      </c>
      <c r="F6" s="86" t="s">
        <v>47</v>
      </c>
      <c r="G6" s="28" t="s">
        <v>49</v>
      </c>
      <c r="H6" s="28" t="s">
        <v>50</v>
      </c>
    </row>
    <row r="7" spans="1:8" ht="15.75" thickBot="1" x14ac:dyDescent="0.3">
      <c r="A7" s="94" t="s">
        <v>2</v>
      </c>
      <c r="B7" s="94"/>
      <c r="C7" s="94"/>
      <c r="D7" s="94"/>
      <c r="E7" s="69" t="s">
        <v>51</v>
      </c>
      <c r="F7" s="70" t="s">
        <v>52</v>
      </c>
      <c r="G7" s="69" t="s">
        <v>51</v>
      </c>
      <c r="H7" s="69" t="s">
        <v>51</v>
      </c>
    </row>
    <row r="8" spans="1:8" ht="15.75" thickTop="1" x14ac:dyDescent="0.25">
      <c r="A8" s="20" t="s">
        <v>409</v>
      </c>
      <c r="B8" s="20" t="s">
        <v>272</v>
      </c>
      <c r="C8" s="20">
        <v>2319817</v>
      </c>
      <c r="D8" s="20">
        <v>2310323.7999999998</v>
      </c>
      <c r="E8" s="20">
        <v>2445510</v>
      </c>
      <c r="F8" s="20">
        <v>1114957.73</v>
      </c>
      <c r="G8" s="20">
        <v>2387212</v>
      </c>
      <c r="H8" s="20">
        <v>2532178</v>
      </c>
    </row>
    <row r="9" spans="1:8" x14ac:dyDescent="0.25">
      <c r="A9" s="20" t="s">
        <v>410</v>
      </c>
      <c r="B9" s="20" t="s">
        <v>294</v>
      </c>
      <c r="C9" s="20">
        <v>50000</v>
      </c>
      <c r="D9" s="20">
        <v>114937.73</v>
      </c>
      <c r="E9" s="20">
        <v>50000</v>
      </c>
      <c r="F9" s="20">
        <v>22950.28</v>
      </c>
      <c r="G9" s="20">
        <v>58419</v>
      </c>
      <c r="H9" s="20">
        <v>75000</v>
      </c>
    </row>
    <row r="10" spans="1:8" x14ac:dyDescent="0.25">
      <c r="A10" s="20" t="s">
        <v>411</v>
      </c>
      <c r="B10" s="20" t="s">
        <v>305</v>
      </c>
      <c r="C10" s="20">
        <v>194602</v>
      </c>
      <c r="D10" s="20">
        <v>178763.61</v>
      </c>
      <c r="E10" s="20">
        <v>195000</v>
      </c>
      <c r="F10" s="20">
        <v>103992.23</v>
      </c>
      <c r="G10" s="20">
        <v>195000</v>
      </c>
      <c r="H10" s="20">
        <v>195000</v>
      </c>
    </row>
    <row r="11" spans="1:8" x14ac:dyDescent="0.25">
      <c r="A11" s="20" t="s">
        <v>412</v>
      </c>
      <c r="B11" s="20" t="s">
        <v>273</v>
      </c>
      <c r="C11" s="20">
        <v>30840</v>
      </c>
      <c r="D11" s="20">
        <v>30840</v>
      </c>
      <c r="E11" s="20">
        <v>33120</v>
      </c>
      <c r="F11" s="20">
        <v>34920</v>
      </c>
      <c r="G11" s="20">
        <v>34920</v>
      </c>
      <c r="H11" s="20">
        <v>33000</v>
      </c>
    </row>
    <row r="12" spans="1:8" x14ac:dyDescent="0.25">
      <c r="A12" s="20" t="s">
        <v>413</v>
      </c>
      <c r="B12" s="20" t="s">
        <v>274</v>
      </c>
      <c r="C12" s="20">
        <v>237284</v>
      </c>
      <c r="D12" s="20">
        <v>272085.96999999997</v>
      </c>
      <c r="E12" s="20">
        <v>254009</v>
      </c>
      <c r="F12" s="20">
        <v>133421.35</v>
      </c>
      <c r="G12" s="20">
        <v>248364</v>
      </c>
      <c r="H12" s="20">
        <v>351167</v>
      </c>
    </row>
    <row r="13" spans="1:8" x14ac:dyDescent="0.25">
      <c r="A13" s="20" t="s">
        <v>414</v>
      </c>
      <c r="B13" s="20" t="s">
        <v>275</v>
      </c>
      <c r="C13" s="20">
        <v>188300</v>
      </c>
      <c r="D13" s="20">
        <v>206439.05</v>
      </c>
      <c r="E13" s="20">
        <v>198407</v>
      </c>
      <c r="F13" s="20">
        <v>100050.87</v>
      </c>
      <c r="G13" s="20">
        <v>194075</v>
      </c>
      <c r="H13" s="20">
        <v>225162</v>
      </c>
    </row>
    <row r="14" spans="1:8" x14ac:dyDescent="0.25">
      <c r="A14" s="20" t="s">
        <v>415</v>
      </c>
      <c r="B14" s="20" t="s">
        <v>416</v>
      </c>
      <c r="C14" s="20">
        <v>1512</v>
      </c>
      <c r="D14" s="20">
        <v>1872</v>
      </c>
      <c r="E14" s="20">
        <v>1512</v>
      </c>
      <c r="F14" s="20">
        <v>660.96</v>
      </c>
      <c r="G14" s="20">
        <v>1872</v>
      </c>
      <c r="H14" s="20">
        <v>1872</v>
      </c>
    </row>
    <row r="15" spans="1:8" x14ac:dyDescent="0.25">
      <c r="A15" s="20" t="s">
        <v>417</v>
      </c>
      <c r="B15" s="20" t="s">
        <v>206</v>
      </c>
      <c r="C15" s="20">
        <v>229199</v>
      </c>
      <c r="D15" s="20">
        <v>228625.91</v>
      </c>
      <c r="E15" s="20">
        <v>266393</v>
      </c>
      <c r="F15" s="20">
        <v>153290.97</v>
      </c>
      <c r="G15" s="20">
        <v>266070</v>
      </c>
      <c r="H15" s="20">
        <v>264587</v>
      </c>
    </row>
    <row r="16" spans="1:8" x14ac:dyDescent="0.25">
      <c r="A16" s="20" t="s">
        <v>418</v>
      </c>
      <c r="B16" s="20" t="s">
        <v>419</v>
      </c>
      <c r="C16" s="20">
        <v>44789</v>
      </c>
      <c r="D16" s="20">
        <v>53176.480000000003</v>
      </c>
      <c r="E16" s="20">
        <v>45000</v>
      </c>
      <c r="F16" s="20">
        <v>25442.41</v>
      </c>
      <c r="G16" s="20">
        <v>55000</v>
      </c>
      <c r="H16" s="20">
        <v>55000</v>
      </c>
    </row>
    <row r="17" spans="1:8" x14ac:dyDescent="0.25">
      <c r="A17" s="20" t="s">
        <v>420</v>
      </c>
      <c r="B17" s="20" t="s">
        <v>277</v>
      </c>
      <c r="C17" s="20">
        <v>44797</v>
      </c>
      <c r="D17" s="20">
        <v>45519.16</v>
      </c>
      <c r="E17" s="20">
        <v>36046</v>
      </c>
      <c r="F17" s="20">
        <v>18534.87</v>
      </c>
      <c r="G17" s="20">
        <v>35195</v>
      </c>
      <c r="H17" s="20">
        <v>25939</v>
      </c>
    </row>
    <row r="18" spans="1:8" x14ac:dyDescent="0.25">
      <c r="A18" s="21" t="s">
        <v>421</v>
      </c>
      <c r="B18" s="21" t="s">
        <v>278</v>
      </c>
      <c r="C18" s="21">
        <v>104780</v>
      </c>
      <c r="D18" s="21">
        <v>104106.63</v>
      </c>
      <c r="E18" s="21">
        <v>109660</v>
      </c>
      <c r="F18" s="21">
        <v>57497.16</v>
      </c>
      <c r="G18" s="21">
        <v>111800</v>
      </c>
      <c r="H18" s="21">
        <v>111800</v>
      </c>
    </row>
    <row r="19" spans="1:8" x14ac:dyDescent="0.25">
      <c r="A19" s="22"/>
      <c r="B19" s="22" t="s">
        <v>221</v>
      </c>
      <c r="C19" s="22">
        <v>3445920</v>
      </c>
      <c r="D19" s="22">
        <v>3546690.3399999994</v>
      </c>
      <c r="E19" s="22">
        <v>3634657</v>
      </c>
      <c r="F19" s="22">
        <v>1765718.8299999998</v>
      </c>
      <c r="G19" s="22">
        <v>3587927</v>
      </c>
      <c r="H19" s="22">
        <v>3870705</v>
      </c>
    </row>
    <row r="20" spans="1:8" x14ac:dyDescent="0.25">
      <c r="A20" s="20" t="s">
        <v>422</v>
      </c>
      <c r="B20" s="20" t="s">
        <v>279</v>
      </c>
      <c r="C20" s="20">
        <v>3500</v>
      </c>
      <c r="D20" s="20">
        <v>3380.37</v>
      </c>
      <c r="E20" s="20">
        <v>3500</v>
      </c>
      <c r="F20" s="20">
        <v>1347.58</v>
      </c>
      <c r="G20" s="20">
        <v>3500</v>
      </c>
      <c r="H20" s="20">
        <v>3500</v>
      </c>
    </row>
    <row r="21" spans="1:8" x14ac:dyDescent="0.25">
      <c r="A21" s="20" t="s">
        <v>423</v>
      </c>
      <c r="B21" s="20" t="s">
        <v>280</v>
      </c>
      <c r="C21" s="20">
        <v>250</v>
      </c>
      <c r="D21" s="20">
        <v>130.66999999999999</v>
      </c>
      <c r="E21" s="20">
        <v>150</v>
      </c>
      <c r="F21" s="20">
        <v>7.58</v>
      </c>
      <c r="G21" s="20">
        <v>50</v>
      </c>
      <c r="H21" s="20">
        <v>150</v>
      </c>
    </row>
    <row r="22" spans="1:8" x14ac:dyDescent="0.25">
      <c r="A22" s="20" t="s">
        <v>424</v>
      </c>
      <c r="B22" s="20" t="s">
        <v>296</v>
      </c>
      <c r="C22" s="20">
        <v>29000</v>
      </c>
      <c r="D22" s="20">
        <v>29093.99</v>
      </c>
      <c r="E22" s="20">
        <v>28500</v>
      </c>
      <c r="F22" s="20">
        <v>16238.86</v>
      </c>
      <c r="G22" s="20">
        <v>33000</v>
      </c>
      <c r="H22" s="20">
        <v>35000</v>
      </c>
    </row>
    <row r="23" spans="1:8" x14ac:dyDescent="0.25">
      <c r="A23" s="20" t="s">
        <v>425</v>
      </c>
      <c r="B23" s="20" t="s">
        <v>297</v>
      </c>
      <c r="C23" s="20">
        <v>37500</v>
      </c>
      <c r="D23" s="20">
        <v>24768.959999999999</v>
      </c>
      <c r="E23" s="20">
        <v>37000</v>
      </c>
      <c r="F23" s="20">
        <v>2341.11</v>
      </c>
      <c r="G23" s="20">
        <v>33600</v>
      </c>
      <c r="H23" s="20">
        <v>37000</v>
      </c>
    </row>
    <row r="24" spans="1:8" x14ac:dyDescent="0.25">
      <c r="A24" s="20" t="s">
        <v>426</v>
      </c>
      <c r="B24" s="20" t="s">
        <v>427</v>
      </c>
      <c r="C24" s="20">
        <v>3600</v>
      </c>
      <c r="D24" s="20">
        <v>2814.34</v>
      </c>
      <c r="E24" s="20">
        <v>3600</v>
      </c>
      <c r="F24" s="20">
        <v>1608.66</v>
      </c>
      <c r="G24" s="20">
        <v>3600</v>
      </c>
      <c r="H24" s="20">
        <v>3500</v>
      </c>
    </row>
    <row r="25" spans="1:8" x14ac:dyDescent="0.25">
      <c r="A25" s="25" t="s">
        <v>428</v>
      </c>
      <c r="B25" s="25" t="s">
        <v>429</v>
      </c>
      <c r="C25" s="25">
        <v>3250</v>
      </c>
      <c r="D25" s="25">
        <v>3579.42</v>
      </c>
      <c r="E25" s="25">
        <v>3500</v>
      </c>
      <c r="F25" s="25">
        <v>2336.31</v>
      </c>
      <c r="G25" s="25">
        <v>3500</v>
      </c>
      <c r="H25" s="25">
        <v>3500</v>
      </c>
    </row>
    <row r="26" spans="1:8" x14ac:dyDescent="0.25">
      <c r="A26" s="21" t="s">
        <v>430</v>
      </c>
      <c r="B26" s="21" t="s">
        <v>281</v>
      </c>
      <c r="C26" s="21">
        <v>500</v>
      </c>
      <c r="D26" s="21">
        <v>1310.6300000000001</v>
      </c>
      <c r="E26" s="21">
        <v>500</v>
      </c>
      <c r="F26" s="21">
        <v>-11.99</v>
      </c>
      <c r="G26" s="21">
        <v>500</v>
      </c>
      <c r="H26" s="21">
        <v>500</v>
      </c>
    </row>
    <row r="27" spans="1:8" x14ac:dyDescent="0.25">
      <c r="A27" s="22"/>
      <c r="B27" s="22" t="s">
        <v>208</v>
      </c>
      <c r="C27" s="22">
        <v>77600</v>
      </c>
      <c r="D27" s="22">
        <v>65078.38</v>
      </c>
      <c r="E27" s="22">
        <v>76750</v>
      </c>
      <c r="F27" s="22">
        <v>23868.11</v>
      </c>
      <c r="G27" s="22">
        <v>77750</v>
      </c>
      <c r="H27" s="22">
        <v>83150</v>
      </c>
    </row>
    <row r="28" spans="1:8" x14ac:dyDescent="0.25">
      <c r="A28" s="20" t="s">
        <v>431</v>
      </c>
      <c r="B28" s="20" t="s">
        <v>282</v>
      </c>
      <c r="C28" s="20">
        <v>5500</v>
      </c>
      <c r="D28" s="20">
        <v>6357.85</v>
      </c>
      <c r="E28" s="20">
        <v>7000</v>
      </c>
      <c r="F28" s="20">
        <v>1121.5</v>
      </c>
      <c r="G28" s="20">
        <v>7000</v>
      </c>
      <c r="H28" s="20">
        <v>7000</v>
      </c>
    </row>
    <row r="29" spans="1:8" x14ac:dyDescent="0.25">
      <c r="A29" s="21" t="s">
        <v>432</v>
      </c>
      <c r="B29" s="21" t="s">
        <v>354</v>
      </c>
      <c r="C29" s="21">
        <v>6500</v>
      </c>
      <c r="D29" s="21">
        <v>11736.27</v>
      </c>
      <c r="E29" s="21">
        <v>6500</v>
      </c>
      <c r="F29" s="21">
        <v>2818.26</v>
      </c>
      <c r="G29" s="21">
        <v>6500</v>
      </c>
      <c r="H29" s="21">
        <v>6500</v>
      </c>
    </row>
    <row r="30" spans="1:8" x14ac:dyDescent="0.25">
      <c r="A30" s="20" t="s">
        <v>433</v>
      </c>
      <c r="B30" s="20" t="s">
        <v>298</v>
      </c>
      <c r="C30" s="20">
        <v>29400</v>
      </c>
      <c r="D30" s="20">
        <v>33876.97</v>
      </c>
      <c r="E30" s="20">
        <v>27500</v>
      </c>
      <c r="F30" s="20">
        <v>16803</v>
      </c>
      <c r="G30" s="20">
        <v>27500</v>
      </c>
      <c r="H30" s="20">
        <v>30000</v>
      </c>
    </row>
    <row r="31" spans="1:8" x14ac:dyDescent="0.25">
      <c r="A31" s="20" t="s">
        <v>434</v>
      </c>
      <c r="B31" s="20" t="s">
        <v>283</v>
      </c>
      <c r="C31" s="20">
        <v>0</v>
      </c>
      <c r="D31" s="20">
        <v>1100.4000000000001</v>
      </c>
      <c r="E31" s="20">
        <v>475</v>
      </c>
      <c r="F31" s="20">
        <v>458.5</v>
      </c>
      <c r="G31" s="20">
        <v>1150</v>
      </c>
      <c r="H31" s="20">
        <v>1150</v>
      </c>
    </row>
    <row r="32" spans="1:8" x14ac:dyDescent="0.25">
      <c r="A32" s="21" t="s">
        <v>435</v>
      </c>
      <c r="B32" s="21" t="s">
        <v>401</v>
      </c>
      <c r="C32" s="21">
        <v>0</v>
      </c>
      <c r="D32" s="21">
        <v>0</v>
      </c>
      <c r="E32" s="21">
        <v>11460</v>
      </c>
      <c r="F32" s="21">
        <v>7905</v>
      </c>
      <c r="G32" s="21">
        <v>11460</v>
      </c>
      <c r="H32" s="21">
        <v>11460</v>
      </c>
    </row>
    <row r="33" spans="1:8" x14ac:dyDescent="0.25">
      <c r="A33" s="22"/>
      <c r="B33" s="22" t="s">
        <v>209</v>
      </c>
      <c r="C33" s="22">
        <v>41400</v>
      </c>
      <c r="D33" s="22">
        <v>53071.490000000005</v>
      </c>
      <c r="E33" s="22">
        <v>52935</v>
      </c>
      <c r="F33" s="22">
        <v>29106.260000000002</v>
      </c>
      <c r="G33" s="22">
        <v>53610</v>
      </c>
      <c r="H33" s="22">
        <v>56110</v>
      </c>
    </row>
    <row r="34" spans="1:8" x14ac:dyDescent="0.25">
      <c r="A34" s="20" t="s">
        <v>436</v>
      </c>
      <c r="B34" s="20" t="s">
        <v>284</v>
      </c>
      <c r="C34" s="20">
        <v>14600</v>
      </c>
      <c r="D34" s="20">
        <v>7038.77</v>
      </c>
      <c r="E34" s="20">
        <v>10000</v>
      </c>
      <c r="F34" s="20">
        <v>6791.46</v>
      </c>
      <c r="G34" s="20">
        <v>10000</v>
      </c>
      <c r="H34" s="20">
        <v>10000</v>
      </c>
    </row>
    <row r="35" spans="1:8" x14ac:dyDescent="0.25">
      <c r="A35" s="20" t="s">
        <v>437</v>
      </c>
      <c r="B35" s="20" t="s">
        <v>299</v>
      </c>
      <c r="C35" s="20">
        <v>3500</v>
      </c>
      <c r="D35" s="20">
        <v>2834.46</v>
      </c>
      <c r="E35" s="20">
        <v>3500</v>
      </c>
      <c r="F35" s="20">
        <v>2649.47</v>
      </c>
      <c r="G35" s="20">
        <v>3500</v>
      </c>
      <c r="H35" s="20">
        <v>3500</v>
      </c>
    </row>
    <row r="36" spans="1:8" x14ac:dyDescent="0.25">
      <c r="A36" s="20" t="s">
        <v>438</v>
      </c>
      <c r="B36" s="20" t="s">
        <v>285</v>
      </c>
      <c r="C36" s="20">
        <v>12350</v>
      </c>
      <c r="D36" s="20">
        <v>12059.88</v>
      </c>
      <c r="E36" s="20">
        <v>12406</v>
      </c>
      <c r="F36" s="20">
        <v>7062.6</v>
      </c>
      <c r="G36" s="20">
        <v>12406</v>
      </c>
      <c r="H36" s="20">
        <v>12406</v>
      </c>
    </row>
    <row r="37" spans="1:8" x14ac:dyDescent="0.25">
      <c r="A37" s="20" t="s">
        <v>439</v>
      </c>
      <c r="B37" s="20" t="s">
        <v>286</v>
      </c>
      <c r="C37" s="20">
        <v>5660</v>
      </c>
      <c r="D37" s="20">
        <v>5978.67</v>
      </c>
      <c r="E37" s="20">
        <v>5750</v>
      </c>
      <c r="F37" s="20">
        <v>4667.25</v>
      </c>
      <c r="G37" s="20">
        <v>5750</v>
      </c>
      <c r="H37" s="20">
        <v>5750</v>
      </c>
    </row>
    <row r="38" spans="1:8" x14ac:dyDescent="0.25">
      <c r="A38" s="20" t="s">
        <v>664</v>
      </c>
      <c r="B38" s="20" t="s">
        <v>287</v>
      </c>
      <c r="C38" s="20">
        <v>0</v>
      </c>
      <c r="D38" s="20">
        <v>0</v>
      </c>
      <c r="E38" s="20">
        <v>0</v>
      </c>
      <c r="F38" s="20">
        <v>20</v>
      </c>
      <c r="G38" s="20">
        <v>20</v>
      </c>
      <c r="H38" s="20">
        <v>500</v>
      </c>
    </row>
    <row r="39" spans="1:8" x14ac:dyDescent="0.25">
      <c r="A39" s="20" t="s">
        <v>440</v>
      </c>
      <c r="B39" s="20" t="s">
        <v>288</v>
      </c>
      <c r="C39" s="20">
        <v>33600</v>
      </c>
      <c r="D39" s="20">
        <v>36848.29</v>
      </c>
      <c r="E39" s="20">
        <v>33600</v>
      </c>
      <c r="F39" s="20">
        <v>8440.7900000000009</v>
      </c>
      <c r="G39" s="20">
        <v>33600</v>
      </c>
      <c r="H39" s="20">
        <v>33600</v>
      </c>
    </row>
    <row r="40" spans="1:8" x14ac:dyDescent="0.25">
      <c r="A40" s="20" t="s">
        <v>441</v>
      </c>
      <c r="B40" s="20" t="s">
        <v>365</v>
      </c>
      <c r="C40" s="20">
        <v>10100</v>
      </c>
      <c r="D40" s="20">
        <v>10168.93</v>
      </c>
      <c r="E40" s="20">
        <v>9000</v>
      </c>
      <c r="F40" s="20">
        <v>5597.55</v>
      </c>
      <c r="G40" s="20">
        <v>10700</v>
      </c>
      <c r="H40" s="20">
        <v>9800</v>
      </c>
    </row>
    <row r="41" spans="1:8" x14ac:dyDescent="0.25">
      <c r="A41" s="20" t="s">
        <v>442</v>
      </c>
      <c r="B41" s="20" t="s">
        <v>443</v>
      </c>
      <c r="C41" s="20">
        <v>2400</v>
      </c>
      <c r="D41" s="20">
        <v>179.86</v>
      </c>
      <c r="E41" s="20">
        <v>2000</v>
      </c>
      <c r="F41" s="20">
        <v>207.46</v>
      </c>
      <c r="G41" s="20">
        <v>1000</v>
      </c>
      <c r="H41" s="20">
        <v>2000</v>
      </c>
    </row>
    <row r="42" spans="1:8" x14ac:dyDescent="0.25">
      <c r="A42" s="20" t="s">
        <v>444</v>
      </c>
      <c r="B42" s="20" t="s">
        <v>369</v>
      </c>
      <c r="C42" s="20">
        <v>2500</v>
      </c>
      <c r="D42" s="20">
        <v>2372.7600000000002</v>
      </c>
      <c r="E42" s="20">
        <v>2500</v>
      </c>
      <c r="F42" s="20">
        <v>1018.88</v>
      </c>
      <c r="G42" s="20">
        <v>2500</v>
      </c>
      <c r="H42" s="20">
        <v>2500</v>
      </c>
    </row>
    <row r="43" spans="1:8" x14ac:dyDescent="0.25">
      <c r="A43" s="20" t="s">
        <v>445</v>
      </c>
      <c r="B43" s="20" t="s">
        <v>290</v>
      </c>
      <c r="C43" s="20">
        <v>6300</v>
      </c>
      <c r="D43" s="20">
        <v>5917.63</v>
      </c>
      <c r="E43" s="20">
        <v>6300</v>
      </c>
      <c r="F43" s="20">
        <v>2907.72</v>
      </c>
      <c r="G43" s="20">
        <v>6800</v>
      </c>
      <c r="H43" s="20">
        <v>6800</v>
      </c>
    </row>
    <row r="44" spans="1:8" x14ac:dyDescent="0.25">
      <c r="A44" s="20" t="s">
        <v>446</v>
      </c>
      <c r="B44" s="20" t="s">
        <v>372</v>
      </c>
      <c r="C44" s="20">
        <v>600</v>
      </c>
      <c r="D44" s="20">
        <v>576.86</v>
      </c>
      <c r="E44" s="20">
        <v>0</v>
      </c>
      <c r="F44" s="20">
        <v>0</v>
      </c>
      <c r="G44" s="20">
        <v>0</v>
      </c>
      <c r="H44" s="20">
        <v>0</v>
      </c>
    </row>
    <row r="45" spans="1:8" x14ac:dyDescent="0.25">
      <c r="A45" s="20" t="s">
        <v>665</v>
      </c>
      <c r="B45" s="20" t="s">
        <v>666</v>
      </c>
      <c r="C45" s="20">
        <v>0</v>
      </c>
      <c r="D45" s="20">
        <v>0</v>
      </c>
      <c r="E45" s="20">
        <v>0</v>
      </c>
      <c r="F45" s="20">
        <v>279.8</v>
      </c>
      <c r="G45" s="20">
        <v>280</v>
      </c>
      <c r="H45" s="20">
        <v>0</v>
      </c>
    </row>
    <row r="46" spans="1:8" x14ac:dyDescent="0.25">
      <c r="A46" s="20" t="s">
        <v>447</v>
      </c>
      <c r="B46" s="20" t="s">
        <v>374</v>
      </c>
      <c r="C46" s="20">
        <v>4323</v>
      </c>
      <c r="D46" s="20">
        <v>2415.02</v>
      </c>
      <c r="E46" s="20">
        <v>4350</v>
      </c>
      <c r="F46" s="20">
        <v>1954.14</v>
      </c>
      <c r="G46" s="20">
        <v>4350</v>
      </c>
      <c r="H46" s="20">
        <v>4350</v>
      </c>
    </row>
    <row r="47" spans="1:8" x14ac:dyDescent="0.25">
      <c r="A47" s="25" t="s">
        <v>448</v>
      </c>
      <c r="B47" s="25" t="s">
        <v>376</v>
      </c>
      <c r="C47" s="25">
        <v>2448</v>
      </c>
      <c r="D47" s="25">
        <v>2425.3200000000002</v>
      </c>
      <c r="E47" s="25">
        <v>2570</v>
      </c>
      <c r="F47" s="25">
        <v>1252.2</v>
      </c>
      <c r="G47" s="25">
        <v>2500</v>
      </c>
      <c r="H47" s="25">
        <v>2570</v>
      </c>
    </row>
    <row r="48" spans="1:8" x14ac:dyDescent="0.25">
      <c r="A48" s="20" t="s">
        <v>449</v>
      </c>
      <c r="B48" s="20" t="s">
        <v>378</v>
      </c>
      <c r="C48" s="20">
        <v>5760</v>
      </c>
      <c r="D48" s="20">
        <v>4937.26</v>
      </c>
      <c r="E48" s="20">
        <v>5875</v>
      </c>
      <c r="F48" s="20">
        <v>2157.92</v>
      </c>
      <c r="G48" s="20">
        <v>5875</v>
      </c>
      <c r="H48" s="20">
        <v>5875</v>
      </c>
    </row>
    <row r="49" spans="1:8" s="73" customFormat="1" x14ac:dyDescent="0.25">
      <c r="A49" s="25" t="s">
        <v>450</v>
      </c>
      <c r="B49" s="25" t="s">
        <v>380</v>
      </c>
      <c r="C49" s="25">
        <v>1187</v>
      </c>
      <c r="D49" s="25">
        <v>1185</v>
      </c>
      <c r="E49" s="25">
        <v>1187</v>
      </c>
      <c r="F49" s="25">
        <v>592.5</v>
      </c>
      <c r="G49" s="25">
        <v>1187</v>
      </c>
      <c r="H49" s="25">
        <v>1187</v>
      </c>
    </row>
    <row r="50" spans="1:8" x14ac:dyDescent="0.25">
      <c r="A50" s="20" t="s">
        <v>451</v>
      </c>
      <c r="B50" s="20" t="s">
        <v>300</v>
      </c>
      <c r="C50" s="20">
        <v>22800</v>
      </c>
      <c r="D50" s="20">
        <v>22720.23</v>
      </c>
      <c r="E50" s="20">
        <v>22800</v>
      </c>
      <c r="F50" s="20">
        <v>8745.07</v>
      </c>
      <c r="G50" s="20">
        <v>22800</v>
      </c>
      <c r="H50" s="20">
        <v>34800</v>
      </c>
    </row>
    <row r="51" spans="1:8" x14ac:dyDescent="0.25">
      <c r="A51" s="20" t="s">
        <v>452</v>
      </c>
      <c r="B51" s="20" t="s">
        <v>291</v>
      </c>
      <c r="C51" s="20">
        <v>4500</v>
      </c>
      <c r="D51" s="20">
        <v>2942.4</v>
      </c>
      <c r="E51" s="20">
        <v>4500</v>
      </c>
      <c r="F51" s="20">
        <v>1226</v>
      </c>
      <c r="G51" s="20">
        <v>4500</v>
      </c>
      <c r="H51" s="20">
        <v>4500</v>
      </c>
    </row>
    <row r="52" spans="1:8" x14ac:dyDescent="0.25">
      <c r="A52" s="22" t="s">
        <v>453</v>
      </c>
      <c r="B52" s="22" t="s">
        <v>292</v>
      </c>
      <c r="C52" s="22">
        <v>3000</v>
      </c>
      <c r="D52" s="22">
        <v>1762.5</v>
      </c>
      <c r="E52" s="22">
        <v>3000</v>
      </c>
      <c r="F52" s="22">
        <v>3315.57</v>
      </c>
      <c r="G52" s="22">
        <v>3500</v>
      </c>
      <c r="H52" s="22">
        <v>3000</v>
      </c>
    </row>
    <row r="53" spans="1:8" x14ac:dyDescent="0.25">
      <c r="A53" s="25"/>
      <c r="B53" s="25" t="s">
        <v>210</v>
      </c>
      <c r="C53" s="25">
        <v>135628</v>
      </c>
      <c r="D53" s="25">
        <v>122363.84</v>
      </c>
      <c r="E53" s="25">
        <v>129338</v>
      </c>
      <c r="F53" s="25">
        <v>58886.38</v>
      </c>
      <c r="G53" s="25">
        <v>131268</v>
      </c>
      <c r="H53" s="25">
        <v>143138</v>
      </c>
    </row>
    <row r="54" spans="1:8" x14ac:dyDescent="0.25">
      <c r="A54" s="22" t="s">
        <v>454</v>
      </c>
      <c r="B54" s="22" t="s">
        <v>301</v>
      </c>
      <c r="C54" s="22">
        <v>3000</v>
      </c>
      <c r="D54" s="22">
        <v>2299.4</v>
      </c>
      <c r="E54" s="22">
        <v>2000</v>
      </c>
      <c r="F54" s="22">
        <v>0</v>
      </c>
      <c r="G54" s="22">
        <v>2000</v>
      </c>
      <c r="H54" s="22">
        <v>2000</v>
      </c>
    </row>
    <row r="55" spans="1:8" x14ac:dyDescent="0.25">
      <c r="A55" s="22" t="s">
        <v>455</v>
      </c>
      <c r="B55" s="25" t="s">
        <v>384</v>
      </c>
      <c r="C55" s="20">
        <v>2000</v>
      </c>
      <c r="D55" s="20">
        <v>737.5</v>
      </c>
      <c r="E55" s="20">
        <v>2000</v>
      </c>
      <c r="F55" s="20">
        <v>0</v>
      </c>
      <c r="G55" s="20">
        <v>2000</v>
      </c>
      <c r="H55" s="20">
        <v>2000</v>
      </c>
    </row>
    <row r="56" spans="1:8" x14ac:dyDescent="0.25">
      <c r="A56" s="29"/>
      <c r="B56" s="22" t="s">
        <v>218</v>
      </c>
      <c r="C56" s="22">
        <v>5000</v>
      </c>
      <c r="D56" s="22">
        <v>3036.9</v>
      </c>
      <c r="E56" s="22">
        <v>4000</v>
      </c>
      <c r="F56" s="22">
        <v>0</v>
      </c>
      <c r="G56" s="22">
        <v>4000</v>
      </c>
      <c r="H56" s="22">
        <v>4000</v>
      </c>
    </row>
    <row r="57" spans="1:8" x14ac:dyDescent="0.25">
      <c r="A57" s="20" t="s">
        <v>456</v>
      </c>
      <c r="B57" s="20" t="s">
        <v>384</v>
      </c>
      <c r="C57" s="20">
        <v>50000</v>
      </c>
      <c r="D57" s="20">
        <v>32476.57</v>
      </c>
      <c r="E57" s="20">
        <v>207000</v>
      </c>
      <c r="F57" s="20">
        <v>131852.73000000001</v>
      </c>
      <c r="G57" s="20">
        <v>182016</v>
      </c>
      <c r="H57" s="20">
        <v>90000</v>
      </c>
    </row>
    <row r="58" spans="1:8" x14ac:dyDescent="0.25">
      <c r="A58" s="20" t="s">
        <v>457</v>
      </c>
      <c r="B58" s="20" t="s">
        <v>390</v>
      </c>
      <c r="C58" s="20">
        <v>44000</v>
      </c>
      <c r="D58" s="20">
        <v>45628.52</v>
      </c>
      <c r="E58" s="20">
        <v>0</v>
      </c>
      <c r="F58" s="20">
        <v>24983.98</v>
      </c>
      <c r="G58" s="20">
        <v>24984</v>
      </c>
      <c r="H58" s="20">
        <v>167409.73000000001</v>
      </c>
    </row>
    <row r="59" spans="1:8" ht="15.75" thickBot="1" x14ac:dyDescent="0.3">
      <c r="A59" s="64"/>
      <c r="B59" s="64" t="s">
        <v>232</v>
      </c>
      <c r="C59" s="64">
        <v>94000</v>
      </c>
      <c r="D59" s="64">
        <v>78105.09</v>
      </c>
      <c r="E59" s="64">
        <v>207000</v>
      </c>
      <c r="F59" s="64">
        <v>156836.71000000002</v>
      </c>
      <c r="G59" s="64">
        <v>207000</v>
      </c>
      <c r="H59" s="64">
        <v>257409.73</v>
      </c>
    </row>
    <row r="60" spans="1:8" ht="16.5" thickTop="1" thickBot="1" x14ac:dyDescent="0.3">
      <c r="A60" s="27"/>
      <c r="B60" s="27" t="s">
        <v>245</v>
      </c>
      <c r="C60" s="27">
        <v>3799548</v>
      </c>
      <c r="D60" s="27">
        <v>3868346.0399999991</v>
      </c>
      <c r="E60" s="27">
        <v>4104680</v>
      </c>
      <c r="F60" s="27">
        <v>2034416.2899999993</v>
      </c>
      <c r="G60" s="27">
        <v>4061555</v>
      </c>
      <c r="H60" s="27">
        <v>4414512.7300000004</v>
      </c>
    </row>
    <row r="61" spans="1:8" ht="15.75" thickTop="1" x14ac:dyDescent="0.25"/>
  </sheetData>
  <mergeCells count="1">
    <mergeCell ref="A3:H3"/>
  </mergeCells>
  <pageMargins left="0.7" right="0.7" top="0.75" bottom="0.75" header="0.3" footer="0.3"/>
  <pageSetup scale="7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sqref="A1:H28"/>
    </sheetView>
  </sheetViews>
  <sheetFormatPr defaultRowHeight="15" x14ac:dyDescent="0.25"/>
  <cols>
    <col min="1" max="1" width="13.28515625" customWidth="1"/>
    <col min="2" max="2" width="28.28515625" bestFit="1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15" t="str">
        <f>[1]Sheet1!$A$2</f>
        <v>BUDGET 2018-2019</v>
      </c>
      <c r="B2" s="33"/>
      <c r="C2" s="31"/>
      <c r="D2" s="31"/>
      <c r="E2" s="31"/>
      <c r="F2" s="31"/>
      <c r="G2" s="32"/>
      <c r="H2" s="32"/>
    </row>
    <row r="3" spans="1:8" x14ac:dyDescent="0.25">
      <c r="A3" s="15" t="s">
        <v>458</v>
      </c>
      <c r="B3" s="33"/>
      <c r="C3" s="31"/>
      <c r="D3" s="31"/>
      <c r="E3" s="31"/>
      <c r="F3" s="31"/>
      <c r="G3" s="32"/>
      <c r="H3" s="34"/>
    </row>
    <row r="4" spans="1:8" x14ac:dyDescent="0.25">
      <c r="A4" s="35"/>
      <c r="B4" s="35"/>
      <c r="C4" s="36"/>
      <c r="D4" s="36"/>
      <c r="E4" s="36"/>
      <c r="F4" s="36"/>
      <c r="G4" s="37"/>
      <c r="H4" s="37"/>
    </row>
    <row r="5" spans="1:8" x14ac:dyDescent="0.25">
      <c r="A5" s="16" t="s">
        <v>32</v>
      </c>
      <c r="B5" s="16" t="s">
        <v>33</v>
      </c>
      <c r="C5" s="38" t="str">
        <f>'[12]01-16-10'!E7</f>
        <v>2016-17</v>
      </c>
      <c r="D5" s="38" t="str">
        <f>'[12]01-16-10'!F7</f>
        <v>2016-17</v>
      </c>
      <c r="E5" s="38" t="str">
        <f>'[12]01-16-10'!G7</f>
        <v>2017-18</v>
      </c>
      <c r="F5" s="38" t="str">
        <f>'[12]01-16-10'!H7</f>
        <v>2017-18</v>
      </c>
      <c r="G5" s="38" t="str">
        <f>'[12]01-16-10'!I7</f>
        <v>2017-18</v>
      </c>
      <c r="H5" s="38" t="str">
        <f>'[12]01-16-10'!J7</f>
        <v>2018-19</v>
      </c>
    </row>
    <row r="6" spans="1:8" x14ac:dyDescent="0.25">
      <c r="A6" s="16" t="s">
        <v>34</v>
      </c>
      <c r="B6" s="16"/>
      <c r="C6" s="38" t="str">
        <f>[1]Sheet1!F3</f>
        <v>BUDGET</v>
      </c>
      <c r="D6" s="38" t="str">
        <f>[1]Sheet1!G3</f>
        <v>ACTUAL</v>
      </c>
      <c r="E6" s="38" t="str">
        <f>[1]Sheet1!H3</f>
        <v>ORIGINAL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18" t="s">
        <v>2</v>
      </c>
      <c r="B7" s="18"/>
      <c r="C7" s="18"/>
      <c r="D7" s="18"/>
      <c r="E7" s="18" t="str">
        <f>[1]Sheet1!H4</f>
        <v xml:space="preserve"> BUDGET</v>
      </c>
      <c r="F7" s="18" t="str">
        <f>[1]Sheet1!I4</f>
        <v>SIX MONTHS</v>
      </c>
      <c r="G7" s="18" t="str">
        <f>[1]Sheet1!J4</f>
        <v xml:space="preserve"> BUDGET</v>
      </c>
      <c r="H7" s="18" t="str">
        <f>[1]Sheet1!K4</f>
        <v xml:space="preserve"> BUDGET</v>
      </c>
    </row>
    <row r="8" spans="1:8" ht="15.75" thickTop="1" x14ac:dyDescent="0.25">
      <c r="A8" s="35" t="str">
        <f>'[12]01-16-10'!A10</f>
        <v xml:space="preserve"> 01-5101-16-10                          </v>
      </c>
      <c r="B8" s="35" t="str">
        <f>'[12]01-16-10'!B10</f>
        <v xml:space="preserve"> SALARIES                       </v>
      </c>
      <c r="C8" s="20">
        <f>'[12]01-16-10'!E10</f>
        <v>50610</v>
      </c>
      <c r="D8" s="20">
        <f>'[12]01-16-10'!F10</f>
        <v>52413.84</v>
      </c>
      <c r="E8" s="20">
        <f>'[12]01-16-10'!G10</f>
        <v>58267</v>
      </c>
      <c r="F8" s="20">
        <f>'[12]01-16-10'!H10</f>
        <v>26732.32</v>
      </c>
      <c r="G8" s="20">
        <f>'[12]01-16-10'!I10</f>
        <v>58321</v>
      </c>
      <c r="H8" s="20">
        <f>'[12]01-16-10'!J10</f>
        <v>61237</v>
      </c>
    </row>
    <row r="9" spans="1:8" x14ac:dyDescent="0.25">
      <c r="A9" s="35" t="str">
        <f>'[12]01-16-10'!A11</f>
        <v xml:space="preserve"> 01-5106-16-10                          </v>
      </c>
      <c r="B9" s="35" t="str">
        <f>'[12]01-16-10'!B11</f>
        <v xml:space="preserve"> OVERTIME                       </v>
      </c>
      <c r="C9" s="20">
        <f>'[12]01-16-10'!E11</f>
        <v>400</v>
      </c>
      <c r="D9" s="20">
        <f>'[12]01-16-10'!F11</f>
        <v>197.28</v>
      </c>
      <c r="E9" s="20">
        <f>'[12]01-16-10'!G11</f>
        <v>400</v>
      </c>
      <c r="F9" s="20">
        <f>'[12]01-16-10'!H11</f>
        <v>442.6</v>
      </c>
      <c r="G9" s="20">
        <f>'[12]01-16-10'!I11</f>
        <v>443</v>
      </c>
      <c r="H9" s="20">
        <f>'[12]01-16-10'!J11</f>
        <v>400</v>
      </c>
    </row>
    <row r="10" spans="1:8" x14ac:dyDescent="0.25">
      <c r="A10" s="35" t="str">
        <f>'[12]01-16-10'!A12</f>
        <v xml:space="preserve"> 01-5110-16-10                          </v>
      </c>
      <c r="B10" s="35" t="str">
        <f>'[12]01-16-10'!B12</f>
        <v xml:space="preserve"> LONGEVITY                      </v>
      </c>
      <c r="C10" s="20">
        <f>'[12]01-16-10'!E12</f>
        <v>1260</v>
      </c>
      <c r="D10" s="20">
        <f>'[12]01-16-10'!F12</f>
        <v>1260</v>
      </c>
      <c r="E10" s="20">
        <f>'[12]01-16-10'!G12</f>
        <v>1320</v>
      </c>
      <c r="F10" s="20">
        <f>'[12]01-16-10'!H12</f>
        <v>1320</v>
      </c>
      <c r="G10" s="20">
        <f>'[12]01-16-10'!I12</f>
        <v>1320</v>
      </c>
      <c r="H10" s="20">
        <f>'[12]01-16-10'!J12</f>
        <v>1380</v>
      </c>
    </row>
    <row r="11" spans="1:8" x14ac:dyDescent="0.25">
      <c r="A11" s="35" t="str">
        <f>'[12]01-16-10'!A13</f>
        <v xml:space="preserve"> 01-5111-16-10                          </v>
      </c>
      <c r="B11" s="35" t="str">
        <f>'[12]01-16-10'!B13</f>
        <v xml:space="preserve"> RETIREMENT                     </v>
      </c>
      <c r="C11" s="20">
        <f>'[12]01-16-10'!E13</f>
        <v>5093</v>
      </c>
      <c r="D11" s="20">
        <f>'[12]01-16-10'!F13</f>
        <v>5329.04</v>
      </c>
      <c r="E11" s="20">
        <f>'[12]01-16-10'!G13</f>
        <v>5928</v>
      </c>
      <c r="F11" s="20">
        <f>'[12]01-16-10'!H13</f>
        <v>2848.38</v>
      </c>
      <c r="G11" s="20">
        <f>'[12]01-16-10'!I13</f>
        <v>5958</v>
      </c>
      <c r="H11" s="20">
        <f>'[12]01-16-10'!J13</f>
        <v>7497</v>
      </c>
    </row>
    <row r="12" spans="1:8" x14ac:dyDescent="0.25">
      <c r="A12" s="35" t="str">
        <f>'[12]01-16-10'!A14</f>
        <v xml:space="preserve"> 01-5112-16-10                          </v>
      </c>
      <c r="B12" s="35" t="str">
        <f>'[12]01-16-10'!B14</f>
        <v xml:space="preserve"> FICA                           </v>
      </c>
      <c r="C12" s="20">
        <f>'[12]01-16-10'!E14</f>
        <v>4041</v>
      </c>
      <c r="D12" s="20">
        <f>'[12]01-16-10'!F14</f>
        <v>3919.83</v>
      </c>
      <c r="E12" s="20">
        <f>'[12]01-16-10'!G14</f>
        <v>4632</v>
      </c>
      <c r="F12" s="20">
        <f>'[12]01-16-10'!H14</f>
        <v>2078.54</v>
      </c>
      <c r="G12" s="20">
        <f>'[12]01-16-10'!I14</f>
        <v>4655</v>
      </c>
      <c r="H12" s="20">
        <f>'[12]01-16-10'!J14</f>
        <v>4915</v>
      </c>
    </row>
    <row r="13" spans="1:8" x14ac:dyDescent="0.25">
      <c r="A13" s="35" t="str">
        <f>'[12]01-16-10'!A15</f>
        <v xml:space="preserve"> 01-5116-16-10                          </v>
      </c>
      <c r="B13" s="35" t="s">
        <v>206</v>
      </c>
      <c r="C13" s="20">
        <f>'[12]01-16-10'!E15</f>
        <v>5456</v>
      </c>
      <c r="D13" s="20">
        <f>'[12]01-16-10'!F15</f>
        <v>5459.38</v>
      </c>
      <c r="E13" s="20">
        <f>'[12]01-16-10'!G15</f>
        <v>6342</v>
      </c>
      <c r="F13" s="20">
        <f>'[12]01-16-10'!H15</f>
        <v>3698.67</v>
      </c>
      <c r="G13" s="20">
        <f>'[12]01-16-10'!I15</f>
        <v>6342</v>
      </c>
      <c r="H13" s="20">
        <f>'[12]01-16-10'!J15</f>
        <v>6299</v>
      </c>
    </row>
    <row r="14" spans="1:8" x14ac:dyDescent="0.25">
      <c r="A14" s="35" t="str">
        <f>'[12]01-16-10'!A16</f>
        <v xml:space="preserve"> 01-5118-16-10                          </v>
      </c>
      <c r="B14" s="35" t="str">
        <f>'[12]01-16-10'!B16</f>
        <v xml:space="preserve"> WORKER COMPENSATION            </v>
      </c>
      <c r="C14" s="20">
        <f>'[12]01-16-10'!E16</f>
        <v>137</v>
      </c>
      <c r="D14" s="20">
        <f>'[12]01-16-10'!F16</f>
        <v>131.22</v>
      </c>
      <c r="E14" s="20">
        <f>'[12]01-16-10'!G16</f>
        <v>109</v>
      </c>
      <c r="F14" s="20">
        <f>'[12]01-16-10'!H16</f>
        <v>52.11</v>
      </c>
      <c r="G14" s="20">
        <f>'[12]01-16-10'!I16</f>
        <v>110</v>
      </c>
      <c r="H14" s="20">
        <f>'[12]01-16-10'!J16</f>
        <v>70</v>
      </c>
    </row>
    <row r="15" spans="1:8" x14ac:dyDescent="0.25">
      <c r="A15" s="35" t="str">
        <f>'[12]01-16-10'!A17</f>
        <v xml:space="preserve"> 01-5119-16-10                          </v>
      </c>
      <c r="B15" s="35" t="str">
        <f>'[12]01-16-10'!B17</f>
        <v xml:space="preserve"> OTHER PAYROLL EXPENSE          </v>
      </c>
      <c r="C15" s="20">
        <f>'[12]01-16-10'!E17</f>
        <v>960</v>
      </c>
      <c r="D15" s="20">
        <f>'[12]01-16-10'!F17</f>
        <v>928.28</v>
      </c>
      <c r="E15" s="20">
        <f>'[12]01-16-10'!G17</f>
        <v>960</v>
      </c>
      <c r="F15" s="20">
        <f>'[12]01-16-10'!H17</f>
        <v>599.96</v>
      </c>
      <c r="G15" s="20">
        <f>'[12]01-16-10'!I17</f>
        <v>1220</v>
      </c>
      <c r="H15" s="20">
        <f>'[12]01-16-10'!J17</f>
        <v>1220</v>
      </c>
    </row>
    <row r="16" spans="1:8" x14ac:dyDescent="0.25">
      <c r="A16" s="39"/>
      <c r="B16" s="39" t="s">
        <v>221</v>
      </c>
      <c r="C16" s="22">
        <f t="shared" ref="C16:H16" si="0">SUM(C8:C15)</f>
        <v>67957</v>
      </c>
      <c r="D16" s="22">
        <f t="shared" si="0"/>
        <v>69638.87</v>
      </c>
      <c r="E16" s="22">
        <f t="shared" si="0"/>
        <v>77958</v>
      </c>
      <c r="F16" s="22">
        <f t="shared" si="0"/>
        <v>37772.579999999994</v>
      </c>
      <c r="G16" s="58">
        <f t="shared" si="0"/>
        <v>78369</v>
      </c>
      <c r="H16" s="58">
        <f t="shared" si="0"/>
        <v>83018</v>
      </c>
    </row>
    <row r="17" spans="1:8" x14ac:dyDescent="0.25">
      <c r="A17" s="35" t="str">
        <f>'[12]01-16-10'!A19</f>
        <v xml:space="preserve"> 01-5201-16-10                          </v>
      </c>
      <c r="B17" s="35" t="str">
        <f>'[12]01-16-10'!B19</f>
        <v xml:space="preserve"> OFFICE SUPPLIES                </v>
      </c>
      <c r="C17" s="20">
        <f>'[12]01-16-10'!E19</f>
        <v>1100</v>
      </c>
      <c r="D17" s="20">
        <f>'[12]01-16-10'!F19</f>
        <v>1113.18</v>
      </c>
      <c r="E17" s="20">
        <f>'[12]01-16-10'!G19</f>
        <v>1100</v>
      </c>
      <c r="F17" s="20">
        <f>'[12]01-16-10'!H19</f>
        <v>310.3</v>
      </c>
      <c r="G17" s="24">
        <f>'[12]01-16-10'!I19</f>
        <v>1100</v>
      </c>
      <c r="H17" s="24">
        <f>'[12]01-16-10'!J19</f>
        <v>1100</v>
      </c>
    </row>
    <row r="18" spans="1:8" x14ac:dyDescent="0.25">
      <c r="A18" s="35" t="str">
        <f>'[12]01-16-10'!A20</f>
        <v xml:space="preserve"> 01-5202-16-10                          </v>
      </c>
      <c r="B18" s="35" t="str">
        <f>'[12]01-16-10'!B20</f>
        <v xml:space="preserve"> POSTAGE                        </v>
      </c>
      <c r="C18" s="20">
        <f>'[12]01-16-10'!E20</f>
        <v>50</v>
      </c>
      <c r="D18" s="20">
        <f>'[12]01-16-10'!F20</f>
        <v>42.87</v>
      </c>
      <c r="E18" s="20">
        <f>'[12]01-16-10'!G20</f>
        <v>50</v>
      </c>
      <c r="F18" s="20">
        <f>'[12]01-16-10'!H20</f>
        <v>0</v>
      </c>
      <c r="G18" s="20">
        <f>'[12]01-16-10'!I20</f>
        <v>50</v>
      </c>
      <c r="H18" s="20">
        <f>'[12]01-16-10'!J20</f>
        <v>50</v>
      </c>
    </row>
    <row r="19" spans="1:8" x14ac:dyDescent="0.25">
      <c r="A19" s="35" t="str">
        <f>'[12]01-16-10'!A21</f>
        <v xml:space="preserve"> 01-5299-16-10                          </v>
      </c>
      <c r="B19" s="35" t="str">
        <f>'[12]01-16-10'!B21</f>
        <v xml:space="preserve"> MISCELLANEOUS SUPPLIES         </v>
      </c>
      <c r="C19" s="20">
        <f>'[12]01-16-10'!E21</f>
        <v>450</v>
      </c>
      <c r="D19" s="20">
        <f>'[12]01-16-10'!F21</f>
        <v>448.36</v>
      </c>
      <c r="E19" s="20">
        <f>'[12]01-16-10'!G21</f>
        <v>500</v>
      </c>
      <c r="F19" s="20">
        <f>'[12]01-16-10'!H21</f>
        <v>119.14</v>
      </c>
      <c r="G19" s="20">
        <f>'[12]01-16-10'!I21</f>
        <v>500</v>
      </c>
      <c r="H19" s="20">
        <f>'[12]01-16-10'!J21</f>
        <v>500</v>
      </c>
    </row>
    <row r="20" spans="1:8" x14ac:dyDescent="0.25">
      <c r="A20" s="39"/>
      <c r="B20" s="39" t="s">
        <v>208</v>
      </c>
      <c r="C20" s="22">
        <f t="shared" ref="C20:H20" si="1">SUM(C17:C19)</f>
        <v>1600</v>
      </c>
      <c r="D20" s="22">
        <f t="shared" si="1"/>
        <v>1604.4099999999999</v>
      </c>
      <c r="E20" s="22">
        <f t="shared" si="1"/>
        <v>1650</v>
      </c>
      <c r="F20" s="22">
        <f t="shared" si="1"/>
        <v>429.44</v>
      </c>
      <c r="G20" s="58">
        <f t="shared" si="1"/>
        <v>1650</v>
      </c>
      <c r="H20" s="58">
        <f t="shared" si="1"/>
        <v>1650</v>
      </c>
    </row>
    <row r="21" spans="1:8" x14ac:dyDescent="0.25">
      <c r="A21" s="35" t="str">
        <f>'[12]01-16-10'!A23</f>
        <v xml:space="preserve"> 01-5309-16-10                          </v>
      </c>
      <c r="B21" s="35" t="str">
        <f>'[12]01-16-10'!B23</f>
        <v xml:space="preserve"> OFFICE EQUIPMENT MAINTENANCE   </v>
      </c>
      <c r="C21" s="20">
        <f>'[12]01-16-10'!E23</f>
        <v>1600</v>
      </c>
      <c r="D21" s="20">
        <f>'[12]01-16-10'!F23</f>
        <v>0</v>
      </c>
      <c r="E21" s="20">
        <f>'[12]01-16-10'!G23</f>
        <v>0</v>
      </c>
      <c r="F21" s="20">
        <f>'[12]01-16-10'!H23</f>
        <v>0</v>
      </c>
      <c r="G21" s="24">
        <f>'[12]01-16-10'!I23</f>
        <v>0</v>
      </c>
      <c r="H21" s="24">
        <f>'[12]01-16-10'!J23</f>
        <v>0</v>
      </c>
    </row>
    <row r="22" spans="1:8" x14ac:dyDescent="0.25">
      <c r="A22" s="39"/>
      <c r="B22" s="39" t="s">
        <v>209</v>
      </c>
      <c r="C22" s="22">
        <f t="shared" ref="C22:H22" si="2">SUM(C21)</f>
        <v>1600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58">
        <f t="shared" si="2"/>
        <v>0</v>
      </c>
      <c r="H22" s="58">
        <f t="shared" si="2"/>
        <v>0</v>
      </c>
    </row>
    <row r="23" spans="1:8" x14ac:dyDescent="0.25">
      <c r="A23" s="20" t="str">
        <f>'[12]01-16-10'!A25</f>
        <v xml:space="preserve"> 01-5403-16-10                          </v>
      </c>
      <c r="B23" s="20" t="str">
        <f>'[12]01-16-10'!B25</f>
        <v xml:space="preserve"> GENERAL INSURANCE              </v>
      </c>
      <c r="C23" s="20">
        <f>'[12]01-16-10'!E25</f>
        <v>228</v>
      </c>
      <c r="D23" s="20">
        <f>'[12]01-16-10'!F25</f>
        <v>254.84</v>
      </c>
      <c r="E23" s="20">
        <f>'[12]01-16-10'!G25</f>
        <v>263</v>
      </c>
      <c r="F23" s="20">
        <f>'[12]01-16-10'!H25</f>
        <v>834.45</v>
      </c>
      <c r="G23" s="20">
        <f>'[12]01-16-10'!I25</f>
        <v>1700</v>
      </c>
      <c r="H23" s="20">
        <f>'[12]01-16-10'!J25</f>
        <v>1785</v>
      </c>
    </row>
    <row r="24" spans="1:8" x14ac:dyDescent="0.25">
      <c r="A24" s="20" t="str">
        <f>'[12]01-16-10'!A26</f>
        <v xml:space="preserve"> 01-5404-16-10                          </v>
      </c>
      <c r="B24" s="20" t="str">
        <f>'[12]01-16-10'!B26</f>
        <v xml:space="preserve"> PROFESSIONAL FEES              </v>
      </c>
      <c r="C24" s="20">
        <f>'[12]01-16-10'!E26</f>
        <v>200</v>
      </c>
      <c r="D24" s="20">
        <f>'[12]01-16-10'!F26</f>
        <v>89</v>
      </c>
      <c r="E24" s="20">
        <f>'[12]01-16-10'!G26</f>
        <v>250</v>
      </c>
      <c r="F24" s="20">
        <f>'[12]01-16-10'!H26</f>
        <v>98</v>
      </c>
      <c r="G24" s="20">
        <f>'[12]01-16-10'!I26</f>
        <v>250</v>
      </c>
      <c r="H24" s="20">
        <f>'[12]01-16-10'!J26</f>
        <v>250</v>
      </c>
    </row>
    <row r="25" spans="1:8" x14ac:dyDescent="0.25">
      <c r="A25" s="20" t="str">
        <f>'[12]01-16-10'!A27</f>
        <v xml:space="preserve"> 01-5406-16-10                          </v>
      </c>
      <c r="B25" s="20" t="str">
        <f>'[12]01-16-10'!B27</f>
        <v xml:space="preserve"> TRAINING                       </v>
      </c>
      <c r="C25" s="20">
        <f>'[12]01-16-10'!E27</f>
        <v>200</v>
      </c>
      <c r="D25" s="20">
        <f>'[12]01-16-10'!F27</f>
        <v>169.5</v>
      </c>
      <c r="E25" s="20">
        <f>'[12]01-16-10'!G27</f>
        <v>800</v>
      </c>
      <c r="F25" s="20">
        <f>'[12]01-16-10'!H27</f>
        <v>43.86</v>
      </c>
      <c r="G25" s="20">
        <f>'[12]01-16-10'!I27</f>
        <v>300</v>
      </c>
      <c r="H25" s="20">
        <f>'[12]01-16-10'!J27</f>
        <v>300</v>
      </c>
    </row>
    <row r="26" spans="1:8" x14ac:dyDescent="0.25">
      <c r="A26" s="20" t="str">
        <f>'[12]01-16-10'!A28</f>
        <v xml:space="preserve"> 01-5499-16-10                          </v>
      </c>
      <c r="B26" s="20" t="str">
        <f>'[12]01-16-10'!B28</f>
        <v xml:space="preserve"> MISCELLANEOUS SERVICES         </v>
      </c>
      <c r="C26" s="20">
        <f>'[12]01-16-10'!E28</f>
        <v>75</v>
      </c>
      <c r="D26" s="20">
        <f>'[12]01-16-10'!F28</f>
        <v>2.12</v>
      </c>
      <c r="E26" s="20">
        <f>'[12]01-16-10'!G28</f>
        <v>75</v>
      </c>
      <c r="F26" s="20">
        <f>'[12]01-16-10'!H28</f>
        <v>0</v>
      </c>
      <c r="G26" s="20">
        <f>'[12]01-16-10'!I28</f>
        <v>75</v>
      </c>
      <c r="H26" s="20">
        <f>'[12]01-16-10'!J28</f>
        <v>75</v>
      </c>
    </row>
    <row r="27" spans="1:8" ht="15.75" thickBot="1" x14ac:dyDescent="0.3">
      <c r="A27" s="39"/>
      <c r="B27" s="39" t="s">
        <v>210</v>
      </c>
      <c r="C27" s="22">
        <f t="shared" ref="C27:H27" si="3">SUM(C23:C26)</f>
        <v>703</v>
      </c>
      <c r="D27" s="22">
        <f t="shared" si="3"/>
        <v>515.46</v>
      </c>
      <c r="E27" s="22">
        <f t="shared" si="3"/>
        <v>1388</v>
      </c>
      <c r="F27" s="22">
        <f t="shared" si="3"/>
        <v>976.31000000000006</v>
      </c>
      <c r="G27" s="22">
        <f t="shared" si="3"/>
        <v>2325</v>
      </c>
      <c r="H27" s="22">
        <f t="shared" si="3"/>
        <v>2410</v>
      </c>
    </row>
    <row r="28" spans="1:8" ht="16.5" thickTop="1" thickBot="1" x14ac:dyDescent="0.3">
      <c r="A28" s="41"/>
      <c r="B28" s="41" t="s">
        <v>246</v>
      </c>
      <c r="C28" s="27">
        <f t="shared" ref="C28:H28" si="4">SUM(C8:C27)/2</f>
        <v>71860</v>
      </c>
      <c r="D28" s="27">
        <f t="shared" si="4"/>
        <v>71758.739999999976</v>
      </c>
      <c r="E28" s="27">
        <f t="shared" si="4"/>
        <v>80996</v>
      </c>
      <c r="F28" s="27">
        <f t="shared" si="4"/>
        <v>39178.329999999994</v>
      </c>
      <c r="G28" s="27">
        <f t="shared" si="4"/>
        <v>82344</v>
      </c>
      <c r="H28" s="27">
        <f t="shared" si="4"/>
        <v>87078</v>
      </c>
    </row>
    <row r="29" spans="1:8" ht="15.75" thickTop="1" x14ac:dyDescent="0.25">
      <c r="A29" s="35"/>
      <c r="B29" s="35"/>
      <c r="C29" s="36"/>
      <c r="D29" s="36"/>
      <c r="E29" s="36"/>
      <c r="F29" s="36"/>
      <c r="G29" s="37"/>
      <c r="H29" s="37"/>
    </row>
  </sheetData>
  <pageMargins left="0.7" right="0.7" top="0.75" bottom="0.75" header="0.3" footer="0.3"/>
  <pageSetup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workbookViewId="0">
      <selection activeCell="B49" sqref="B49"/>
    </sheetView>
  </sheetViews>
  <sheetFormatPr defaultRowHeight="15" x14ac:dyDescent="0.25"/>
  <cols>
    <col min="1" max="1" width="16.28515625" customWidth="1"/>
    <col min="2" max="2" width="28.28515625" bestFit="1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15" t="s">
        <v>618</v>
      </c>
      <c r="B2" s="33"/>
      <c r="C2" s="31"/>
      <c r="D2" s="31"/>
      <c r="E2" s="31"/>
      <c r="F2" s="31"/>
      <c r="G2" s="32"/>
      <c r="H2" s="32"/>
    </row>
    <row r="3" spans="1:8" x14ac:dyDescent="0.25">
      <c r="A3" s="15" t="s">
        <v>459</v>
      </c>
      <c r="B3" s="33"/>
      <c r="C3" s="31"/>
      <c r="D3" s="31"/>
      <c r="E3" s="31"/>
      <c r="F3" s="31"/>
      <c r="G3" s="32"/>
      <c r="H3" s="34"/>
    </row>
    <row r="4" spans="1:8" x14ac:dyDescent="0.25">
      <c r="A4" s="35"/>
      <c r="B4" s="35"/>
      <c r="C4" s="36"/>
      <c r="D4" s="36"/>
      <c r="E4" s="36"/>
      <c r="F4" s="36"/>
      <c r="G4" s="37"/>
      <c r="H4" s="37"/>
    </row>
    <row r="5" spans="1:8" x14ac:dyDescent="0.25">
      <c r="A5" s="16" t="s">
        <v>32</v>
      </c>
      <c r="B5" s="16" t="s">
        <v>33</v>
      </c>
      <c r="C5" s="38" t="s">
        <v>46</v>
      </c>
      <c r="D5" s="38" t="s">
        <v>46</v>
      </c>
      <c r="E5" s="38" t="s">
        <v>262</v>
      </c>
      <c r="F5" s="38" t="s">
        <v>262</v>
      </c>
      <c r="G5" s="38" t="s">
        <v>262</v>
      </c>
      <c r="H5" s="38" t="s">
        <v>619</v>
      </c>
    </row>
    <row r="6" spans="1:8" x14ac:dyDescent="0.25">
      <c r="A6" s="16" t="s">
        <v>34</v>
      </c>
      <c r="B6" s="16"/>
      <c r="C6" s="38" t="s">
        <v>3</v>
      </c>
      <c r="D6" s="38" t="s">
        <v>47</v>
      </c>
      <c r="E6" s="38" t="s">
        <v>48</v>
      </c>
      <c r="F6" s="38" t="s">
        <v>47</v>
      </c>
      <c r="G6" s="38" t="s">
        <v>49</v>
      </c>
      <c r="H6" s="38" t="s">
        <v>50</v>
      </c>
    </row>
    <row r="7" spans="1:8" ht="15.75" thickBot="1" x14ac:dyDescent="0.3">
      <c r="A7" s="18" t="s">
        <v>2</v>
      </c>
      <c r="B7" s="18"/>
      <c r="C7" s="18"/>
      <c r="D7" s="18"/>
      <c r="E7" s="18" t="s">
        <v>51</v>
      </c>
      <c r="F7" s="18" t="s">
        <v>52</v>
      </c>
      <c r="G7" s="18" t="s">
        <v>51</v>
      </c>
      <c r="H7" s="18" t="s">
        <v>51</v>
      </c>
    </row>
    <row r="8" spans="1:8" ht="15.75" thickTop="1" x14ac:dyDescent="0.25">
      <c r="A8" s="35" t="s">
        <v>460</v>
      </c>
      <c r="B8" s="35" t="s">
        <v>272</v>
      </c>
      <c r="C8" s="20">
        <v>263324</v>
      </c>
      <c r="D8" s="20">
        <v>249846.01</v>
      </c>
      <c r="E8" s="20">
        <v>257047</v>
      </c>
      <c r="F8" s="20">
        <v>113657.59</v>
      </c>
      <c r="G8" s="20">
        <v>221758</v>
      </c>
      <c r="H8" s="20">
        <v>266576</v>
      </c>
    </row>
    <row r="9" spans="1:8" x14ac:dyDescent="0.25">
      <c r="A9" s="35" t="s">
        <v>461</v>
      </c>
      <c r="B9" s="35" t="s">
        <v>294</v>
      </c>
      <c r="C9" s="20">
        <v>14500</v>
      </c>
      <c r="D9" s="20">
        <v>3317.83</v>
      </c>
      <c r="E9" s="20">
        <v>14500</v>
      </c>
      <c r="F9" s="20">
        <v>2366.7399999999998</v>
      </c>
      <c r="G9" s="20">
        <v>14500</v>
      </c>
      <c r="H9" s="20">
        <v>14500</v>
      </c>
    </row>
    <row r="10" spans="1:8" x14ac:dyDescent="0.25">
      <c r="A10" s="35" t="s">
        <v>462</v>
      </c>
      <c r="B10" s="35" t="s">
        <v>305</v>
      </c>
      <c r="C10" s="20">
        <v>0</v>
      </c>
      <c r="D10" s="20">
        <v>298.35000000000002</v>
      </c>
      <c r="E10" s="20">
        <v>600</v>
      </c>
      <c r="F10" s="20">
        <v>59.67</v>
      </c>
      <c r="G10" s="20">
        <v>500</v>
      </c>
      <c r="H10" s="20">
        <v>500</v>
      </c>
    </row>
    <row r="11" spans="1:8" x14ac:dyDescent="0.25">
      <c r="A11" s="35" t="s">
        <v>463</v>
      </c>
      <c r="B11" s="35" t="s">
        <v>273</v>
      </c>
      <c r="C11" s="20">
        <v>7800</v>
      </c>
      <c r="D11" s="20">
        <v>6360</v>
      </c>
      <c r="E11" s="20">
        <v>6660</v>
      </c>
      <c r="F11" s="20">
        <v>6660</v>
      </c>
      <c r="G11" s="20">
        <v>5220</v>
      </c>
      <c r="H11" s="20">
        <v>5400</v>
      </c>
    </row>
    <row r="12" spans="1:8" x14ac:dyDescent="0.25">
      <c r="A12" s="35" t="s">
        <v>464</v>
      </c>
      <c r="B12" s="35" t="s">
        <v>274</v>
      </c>
      <c r="C12" s="20">
        <v>26238</v>
      </c>
      <c r="D12" s="20">
        <v>25359.41</v>
      </c>
      <c r="E12" s="20">
        <v>25956</v>
      </c>
      <c r="F12" s="20">
        <v>12084.79</v>
      </c>
      <c r="G12" s="20">
        <v>23514</v>
      </c>
      <c r="H12" s="20">
        <v>33724</v>
      </c>
    </row>
    <row r="13" spans="1:8" x14ac:dyDescent="0.25">
      <c r="A13" s="35" t="s">
        <v>465</v>
      </c>
      <c r="B13" s="35" t="s">
        <v>275</v>
      </c>
      <c r="C13" s="20">
        <v>20820</v>
      </c>
      <c r="D13" s="20">
        <v>19272.259999999998</v>
      </c>
      <c r="E13" s="20">
        <v>20282</v>
      </c>
      <c r="F13" s="20">
        <v>9070.23</v>
      </c>
      <c r="G13" s="20">
        <v>19782</v>
      </c>
      <c r="H13" s="20">
        <v>21994</v>
      </c>
    </row>
    <row r="14" spans="1:8" x14ac:dyDescent="0.25">
      <c r="A14" s="35" t="s">
        <v>466</v>
      </c>
      <c r="B14" s="35" t="s">
        <v>276</v>
      </c>
      <c r="C14" s="20">
        <v>32736</v>
      </c>
      <c r="D14" s="20">
        <v>31835.22</v>
      </c>
      <c r="E14" s="20">
        <v>38052</v>
      </c>
      <c r="F14" s="20">
        <v>20087.400000000001</v>
      </c>
      <c r="G14" s="20">
        <v>38052</v>
      </c>
      <c r="H14" s="20">
        <v>37794</v>
      </c>
    </row>
    <row r="15" spans="1:8" x14ac:dyDescent="0.25">
      <c r="A15" s="35" t="s">
        <v>467</v>
      </c>
      <c r="B15" s="35" t="s">
        <v>277</v>
      </c>
      <c r="C15" s="20">
        <v>16520</v>
      </c>
      <c r="D15" s="20">
        <v>14538.2</v>
      </c>
      <c r="E15" s="20">
        <v>11190</v>
      </c>
      <c r="F15" s="20">
        <v>5182.18</v>
      </c>
      <c r="G15" s="20">
        <v>10912</v>
      </c>
      <c r="H15" s="20">
        <v>12133</v>
      </c>
    </row>
    <row r="16" spans="1:8" x14ac:dyDescent="0.25">
      <c r="A16" s="60" t="s">
        <v>468</v>
      </c>
      <c r="B16" s="60" t="s">
        <v>278</v>
      </c>
      <c r="C16" s="25">
        <v>1060</v>
      </c>
      <c r="D16" s="25">
        <v>1025.08</v>
      </c>
      <c r="E16" s="25">
        <v>1420</v>
      </c>
      <c r="F16" s="25">
        <v>696.09</v>
      </c>
      <c r="G16" s="25">
        <v>520</v>
      </c>
      <c r="H16" s="25">
        <v>520</v>
      </c>
    </row>
    <row r="17" spans="1:8" x14ac:dyDescent="0.25">
      <c r="A17" s="22"/>
      <c r="B17" s="22" t="s">
        <v>221</v>
      </c>
      <c r="C17" s="22">
        <v>382998</v>
      </c>
      <c r="D17" s="22">
        <v>351852.36</v>
      </c>
      <c r="E17" s="22">
        <v>375707</v>
      </c>
      <c r="F17" s="22">
        <v>169864.69</v>
      </c>
      <c r="G17" s="22">
        <v>334758</v>
      </c>
      <c r="H17" s="22">
        <v>393141</v>
      </c>
    </row>
    <row r="18" spans="1:8" x14ac:dyDescent="0.25">
      <c r="A18" s="20" t="s">
        <v>469</v>
      </c>
      <c r="B18" s="20" t="s">
        <v>279</v>
      </c>
      <c r="C18" s="20">
        <v>600</v>
      </c>
      <c r="D18" s="20">
        <v>76.3</v>
      </c>
      <c r="E18" s="20">
        <v>600</v>
      </c>
      <c r="F18" s="20">
        <v>21.6</v>
      </c>
      <c r="G18" s="20">
        <v>600</v>
      </c>
      <c r="H18" s="20">
        <v>600</v>
      </c>
    </row>
    <row r="19" spans="1:8" x14ac:dyDescent="0.25">
      <c r="A19" s="20" t="s">
        <v>470</v>
      </c>
      <c r="B19" s="20" t="s">
        <v>280</v>
      </c>
      <c r="C19" s="20">
        <v>100</v>
      </c>
      <c r="D19" s="20">
        <v>0</v>
      </c>
      <c r="E19" s="20">
        <v>100</v>
      </c>
      <c r="F19" s="20">
        <v>0</v>
      </c>
      <c r="G19" s="20">
        <v>100</v>
      </c>
      <c r="H19" s="20">
        <v>100</v>
      </c>
    </row>
    <row r="20" spans="1:8" x14ac:dyDescent="0.25">
      <c r="A20" s="20" t="s">
        <v>471</v>
      </c>
      <c r="B20" s="20" t="s">
        <v>296</v>
      </c>
      <c r="C20" s="20">
        <v>50000</v>
      </c>
      <c r="D20" s="20">
        <v>35450.050000000003</v>
      </c>
      <c r="E20" s="20">
        <v>45000</v>
      </c>
      <c r="F20" s="20">
        <v>17888.669999999998</v>
      </c>
      <c r="G20" s="20">
        <v>45000</v>
      </c>
      <c r="H20" s="20">
        <v>45000</v>
      </c>
    </row>
    <row r="21" spans="1:8" x14ac:dyDescent="0.25">
      <c r="A21" s="60" t="s">
        <v>472</v>
      </c>
      <c r="B21" s="60" t="s">
        <v>281</v>
      </c>
      <c r="C21" s="25">
        <v>4000</v>
      </c>
      <c r="D21" s="25">
        <v>2508.5</v>
      </c>
      <c r="E21" s="25">
        <v>4000</v>
      </c>
      <c r="F21" s="25">
        <v>738.57</v>
      </c>
      <c r="G21" s="25">
        <v>4000</v>
      </c>
      <c r="H21" s="25">
        <v>4000</v>
      </c>
    </row>
    <row r="22" spans="1:8" x14ac:dyDescent="0.25">
      <c r="A22" s="22"/>
      <c r="B22" s="22" t="s">
        <v>208</v>
      </c>
      <c r="C22" s="22">
        <v>54700</v>
      </c>
      <c r="D22" s="22">
        <v>38034.850000000006</v>
      </c>
      <c r="E22" s="22">
        <v>49700</v>
      </c>
      <c r="F22" s="22">
        <v>18648.839999999997</v>
      </c>
      <c r="G22" s="22">
        <v>49700</v>
      </c>
      <c r="H22" s="22">
        <v>49700</v>
      </c>
    </row>
    <row r="23" spans="1:8" x14ac:dyDescent="0.25">
      <c r="A23" s="20" t="s">
        <v>473</v>
      </c>
      <c r="B23" s="20" t="s">
        <v>354</v>
      </c>
      <c r="C23" s="20">
        <v>47000</v>
      </c>
      <c r="D23" s="20">
        <v>49579.5</v>
      </c>
      <c r="E23" s="20">
        <v>47000</v>
      </c>
      <c r="F23" s="20">
        <v>12650.78</v>
      </c>
      <c r="G23" s="20">
        <v>47000</v>
      </c>
      <c r="H23" s="20">
        <v>47000</v>
      </c>
    </row>
    <row r="24" spans="1:8" x14ac:dyDescent="0.25">
      <c r="A24" s="20" t="s">
        <v>474</v>
      </c>
      <c r="B24" s="20" t="s">
        <v>298</v>
      </c>
      <c r="C24" s="20">
        <v>10000</v>
      </c>
      <c r="D24" s="20">
        <v>6816.81</v>
      </c>
      <c r="E24" s="20">
        <v>10000</v>
      </c>
      <c r="F24" s="20">
        <v>2249.56</v>
      </c>
      <c r="G24" s="20">
        <v>10000</v>
      </c>
      <c r="H24" s="20">
        <v>10000</v>
      </c>
    </row>
    <row r="25" spans="1:8" x14ac:dyDescent="0.25">
      <c r="A25" s="20" t="s">
        <v>475</v>
      </c>
      <c r="B25" s="20" t="s">
        <v>476</v>
      </c>
      <c r="C25" s="20">
        <v>29700</v>
      </c>
      <c r="D25" s="20">
        <v>24274.7</v>
      </c>
      <c r="E25" s="20">
        <v>35000</v>
      </c>
      <c r="F25" s="20">
        <v>6432.78</v>
      </c>
      <c r="G25" s="20">
        <v>35000</v>
      </c>
      <c r="H25" s="20">
        <v>35000</v>
      </c>
    </row>
    <row r="26" spans="1:8" x14ac:dyDescent="0.25">
      <c r="A26" s="20" t="s">
        <v>477</v>
      </c>
      <c r="B26" s="20" t="s">
        <v>478</v>
      </c>
      <c r="C26" s="20">
        <v>4000</v>
      </c>
      <c r="D26" s="20">
        <v>3072.24</v>
      </c>
      <c r="E26" s="20">
        <v>4000</v>
      </c>
      <c r="F26" s="20">
        <v>3299.01</v>
      </c>
      <c r="G26" s="20">
        <v>5000</v>
      </c>
      <c r="H26" s="20">
        <v>5000</v>
      </c>
    </row>
    <row r="27" spans="1:8" x14ac:dyDescent="0.25">
      <c r="A27" s="20" t="s">
        <v>479</v>
      </c>
      <c r="B27" s="20" t="s">
        <v>480</v>
      </c>
      <c r="C27" s="20">
        <v>42000</v>
      </c>
      <c r="D27" s="20">
        <v>30719.4</v>
      </c>
      <c r="E27" s="20">
        <v>32000</v>
      </c>
      <c r="F27" s="20">
        <v>11749.7</v>
      </c>
      <c r="G27" s="20">
        <v>32000</v>
      </c>
      <c r="H27" s="20">
        <v>6000</v>
      </c>
    </row>
    <row r="28" spans="1:8" x14ac:dyDescent="0.25">
      <c r="A28" s="20" t="s">
        <v>481</v>
      </c>
      <c r="B28" s="20" t="s">
        <v>482</v>
      </c>
      <c r="C28" s="20">
        <v>1800</v>
      </c>
      <c r="D28" s="20">
        <v>1613.97</v>
      </c>
      <c r="E28" s="20">
        <v>1800</v>
      </c>
      <c r="F28" s="20">
        <v>40.68</v>
      </c>
      <c r="G28" s="20">
        <v>800</v>
      </c>
      <c r="H28" s="20">
        <v>1800</v>
      </c>
    </row>
    <row r="29" spans="1:8" x14ac:dyDescent="0.25">
      <c r="A29" s="60" t="s">
        <v>483</v>
      </c>
      <c r="B29" s="60" t="s">
        <v>484</v>
      </c>
      <c r="C29" s="25">
        <v>4675</v>
      </c>
      <c r="D29" s="25">
        <v>4000</v>
      </c>
      <c r="E29" s="25">
        <v>4675</v>
      </c>
      <c r="F29" s="25">
        <v>4675</v>
      </c>
      <c r="G29" s="91">
        <v>4675</v>
      </c>
      <c r="H29" s="91">
        <v>4675</v>
      </c>
    </row>
    <row r="30" spans="1:8" x14ac:dyDescent="0.25">
      <c r="A30" s="39"/>
      <c r="B30" s="39" t="s">
        <v>209</v>
      </c>
      <c r="C30" s="22">
        <v>139175</v>
      </c>
      <c r="D30" s="22">
        <v>120076.62</v>
      </c>
      <c r="E30" s="22">
        <v>134475</v>
      </c>
      <c r="F30" s="22">
        <v>41097.51</v>
      </c>
      <c r="G30" s="22">
        <v>134475</v>
      </c>
      <c r="H30" s="22">
        <v>109475</v>
      </c>
    </row>
    <row r="31" spans="1:8" x14ac:dyDescent="0.25">
      <c r="A31" s="35" t="s">
        <v>485</v>
      </c>
      <c r="B31" s="35" t="s">
        <v>284</v>
      </c>
      <c r="C31" s="20">
        <v>3300</v>
      </c>
      <c r="D31" s="20">
        <v>2223.75</v>
      </c>
      <c r="E31" s="20">
        <v>3300</v>
      </c>
      <c r="F31" s="20">
        <v>969.99</v>
      </c>
      <c r="G31" s="20">
        <v>2100</v>
      </c>
      <c r="H31" s="20">
        <v>2100</v>
      </c>
    </row>
    <row r="32" spans="1:8" x14ac:dyDescent="0.25">
      <c r="A32" s="35" t="s">
        <v>486</v>
      </c>
      <c r="B32" s="35" t="s">
        <v>285</v>
      </c>
      <c r="C32" s="20">
        <v>11454</v>
      </c>
      <c r="D32" s="20">
        <v>12615.59</v>
      </c>
      <c r="E32" s="20">
        <v>12994</v>
      </c>
      <c r="F32" s="20">
        <v>6288.45</v>
      </c>
      <c r="G32" s="20">
        <v>12994</v>
      </c>
      <c r="H32" s="20">
        <v>13643.7</v>
      </c>
    </row>
    <row r="33" spans="1:8" x14ac:dyDescent="0.25">
      <c r="A33" s="35" t="s">
        <v>487</v>
      </c>
      <c r="B33" s="35" t="s">
        <v>286</v>
      </c>
      <c r="C33" s="20">
        <v>500</v>
      </c>
      <c r="D33" s="20">
        <v>598</v>
      </c>
      <c r="E33" s="20">
        <v>500</v>
      </c>
      <c r="F33" s="20">
        <v>108</v>
      </c>
      <c r="G33" s="20">
        <v>500</v>
      </c>
      <c r="H33" s="20">
        <v>500</v>
      </c>
    </row>
    <row r="34" spans="1:8" x14ac:dyDescent="0.25">
      <c r="A34" s="35" t="s">
        <v>488</v>
      </c>
      <c r="B34" s="35" t="s">
        <v>287</v>
      </c>
      <c r="C34" s="20">
        <v>500</v>
      </c>
      <c r="D34" s="20">
        <v>0</v>
      </c>
      <c r="E34" s="20">
        <v>500</v>
      </c>
      <c r="F34" s="20">
        <v>0</v>
      </c>
      <c r="G34" s="20">
        <v>500</v>
      </c>
      <c r="H34" s="20">
        <v>500</v>
      </c>
    </row>
    <row r="35" spans="1:8" x14ac:dyDescent="0.25">
      <c r="A35" s="35" t="s">
        <v>489</v>
      </c>
      <c r="B35" s="35" t="s">
        <v>288</v>
      </c>
      <c r="C35" s="20">
        <v>800</v>
      </c>
      <c r="D35" s="20">
        <v>346.94</v>
      </c>
      <c r="E35" s="20">
        <v>800</v>
      </c>
      <c r="F35" s="20">
        <v>393.29</v>
      </c>
      <c r="G35" s="20">
        <v>800</v>
      </c>
      <c r="H35" s="20">
        <v>800</v>
      </c>
    </row>
    <row r="36" spans="1:8" x14ac:dyDescent="0.25">
      <c r="A36" s="35" t="s">
        <v>490</v>
      </c>
      <c r="B36" s="35" t="s">
        <v>365</v>
      </c>
      <c r="C36" s="20">
        <v>350045</v>
      </c>
      <c r="D36" s="20">
        <v>289028.59000000003</v>
      </c>
      <c r="E36" s="20">
        <v>325000</v>
      </c>
      <c r="F36" s="20">
        <v>154951</v>
      </c>
      <c r="G36" s="20">
        <v>325000</v>
      </c>
      <c r="H36" s="20">
        <v>292500</v>
      </c>
    </row>
    <row r="37" spans="1:8" x14ac:dyDescent="0.25">
      <c r="A37" s="35" t="s">
        <v>491</v>
      </c>
      <c r="B37" s="35" t="s">
        <v>289</v>
      </c>
      <c r="C37" s="20">
        <v>100</v>
      </c>
      <c r="D37" s="20">
        <v>0</v>
      </c>
      <c r="E37" s="20">
        <v>100</v>
      </c>
      <c r="F37" s="20">
        <v>1196.8</v>
      </c>
      <c r="G37" s="20">
        <v>31069</v>
      </c>
      <c r="H37" s="20">
        <v>100</v>
      </c>
    </row>
    <row r="38" spans="1:8" x14ac:dyDescent="0.25">
      <c r="A38" s="35" t="s">
        <v>492</v>
      </c>
      <c r="B38" s="35" t="s">
        <v>493</v>
      </c>
      <c r="C38" s="20">
        <v>2000</v>
      </c>
      <c r="D38" s="20">
        <v>336.64</v>
      </c>
      <c r="E38" s="20">
        <v>2000</v>
      </c>
      <c r="F38" s="20" t="s">
        <v>610</v>
      </c>
      <c r="G38" s="20">
        <v>2000</v>
      </c>
      <c r="H38" s="20">
        <v>2000</v>
      </c>
    </row>
    <row r="39" spans="1:8" x14ac:dyDescent="0.25">
      <c r="A39" s="60" t="s">
        <v>494</v>
      </c>
      <c r="B39" s="60" t="s">
        <v>300</v>
      </c>
      <c r="C39" s="25">
        <v>2500</v>
      </c>
      <c r="D39" s="25">
        <v>1977.47</v>
      </c>
      <c r="E39" s="25">
        <v>2500</v>
      </c>
      <c r="F39" s="25">
        <v>1034.27</v>
      </c>
      <c r="G39" s="91">
        <v>2500</v>
      </c>
      <c r="H39" s="91">
        <v>2500</v>
      </c>
    </row>
    <row r="40" spans="1:8" x14ac:dyDescent="0.25">
      <c r="A40" s="22"/>
      <c r="B40" s="22" t="s">
        <v>210</v>
      </c>
      <c r="C40" s="22">
        <v>371199</v>
      </c>
      <c r="D40" s="22">
        <v>307126.98000000004</v>
      </c>
      <c r="E40" s="22">
        <v>347694</v>
      </c>
      <c r="F40" s="22">
        <v>164941.79999999999</v>
      </c>
      <c r="G40" s="22">
        <v>377463</v>
      </c>
      <c r="H40" s="22">
        <v>314643.7</v>
      </c>
    </row>
    <row r="41" spans="1:8" x14ac:dyDescent="0.25">
      <c r="A41" s="25" t="s">
        <v>495</v>
      </c>
      <c r="B41" s="25" t="s">
        <v>384</v>
      </c>
      <c r="C41" s="25">
        <v>4900</v>
      </c>
      <c r="D41" s="25">
        <v>4616</v>
      </c>
      <c r="E41" s="25">
        <v>0</v>
      </c>
      <c r="F41" s="25">
        <v>0</v>
      </c>
      <c r="G41" s="25">
        <v>0</v>
      </c>
      <c r="H41" s="25">
        <v>0</v>
      </c>
    </row>
    <row r="42" spans="1:8" x14ac:dyDescent="0.25">
      <c r="A42" s="39"/>
      <c r="B42" s="39" t="s">
        <v>237</v>
      </c>
      <c r="C42" s="22">
        <v>4900</v>
      </c>
      <c r="D42" s="22">
        <v>4616</v>
      </c>
      <c r="E42" s="22">
        <v>0</v>
      </c>
      <c r="F42" s="22">
        <v>0</v>
      </c>
      <c r="G42" s="22">
        <v>0</v>
      </c>
      <c r="H42" s="22">
        <v>0</v>
      </c>
    </row>
    <row r="43" spans="1:8" x14ac:dyDescent="0.25">
      <c r="A43" s="95" t="s">
        <v>667</v>
      </c>
      <c r="B43" s="95" t="s">
        <v>668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43500</v>
      </c>
    </row>
    <row r="44" spans="1:8" x14ac:dyDescent="0.25">
      <c r="A44" s="60" t="s">
        <v>496</v>
      </c>
      <c r="B44" s="60" t="s">
        <v>497</v>
      </c>
      <c r="C44" s="25">
        <v>0</v>
      </c>
      <c r="D44" s="25">
        <v>0</v>
      </c>
      <c r="E44" s="25">
        <v>30000</v>
      </c>
      <c r="F44" s="25">
        <v>0</v>
      </c>
      <c r="G44" s="25">
        <v>30000</v>
      </c>
      <c r="H44" s="25">
        <v>0</v>
      </c>
    </row>
    <row r="45" spans="1:8" ht="15.75" thickBot="1" x14ac:dyDescent="0.3">
      <c r="A45" s="126"/>
      <c r="B45" s="115" t="s">
        <v>232</v>
      </c>
      <c r="C45" s="40">
        <v>0</v>
      </c>
      <c r="D45" s="40">
        <v>0</v>
      </c>
      <c r="E45" s="40">
        <v>30000</v>
      </c>
      <c r="F45" s="40">
        <v>0</v>
      </c>
      <c r="G45" s="40">
        <v>30000</v>
      </c>
      <c r="H45" s="40">
        <v>43500</v>
      </c>
    </row>
    <row r="46" spans="1:8" ht="16.5" thickTop="1" thickBot="1" x14ac:dyDescent="0.3">
      <c r="A46" s="93"/>
      <c r="B46" s="93" t="s">
        <v>247</v>
      </c>
      <c r="C46" s="27">
        <v>952972</v>
      </c>
      <c r="D46" s="27">
        <v>821706.80999999994</v>
      </c>
      <c r="E46" s="27">
        <v>937576</v>
      </c>
      <c r="F46" s="27">
        <v>394552.84000000008</v>
      </c>
      <c r="G46" s="27">
        <v>926396</v>
      </c>
      <c r="H46" s="27">
        <v>910459.7</v>
      </c>
    </row>
    <row r="47" spans="1:8" ht="15.75" thickTop="1" x14ac:dyDescent="0.25"/>
  </sheetData>
  <pageMargins left="0.7" right="0.7" top="0.75" bottom="0.75" header="0.3" footer="0.3"/>
  <pageSetup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H44"/>
    </sheetView>
  </sheetViews>
  <sheetFormatPr defaultRowHeight="15" x14ac:dyDescent="0.25"/>
  <cols>
    <col min="1" max="1" width="16.140625" customWidth="1"/>
    <col min="2" max="2" width="31.28515625" bestFit="1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15" t="str">
        <f>[1]Sheet1!$A$2</f>
        <v>BUDGET 2018-2019</v>
      </c>
      <c r="B2" s="33"/>
      <c r="C2" s="31"/>
      <c r="D2" s="31"/>
      <c r="E2" s="31"/>
      <c r="F2" s="31"/>
      <c r="G2" s="32"/>
      <c r="H2" s="32"/>
    </row>
    <row r="3" spans="1:8" x14ac:dyDescent="0.25">
      <c r="A3" s="15" t="s">
        <v>498</v>
      </c>
      <c r="B3" s="33"/>
      <c r="C3" s="31"/>
      <c r="D3" s="31"/>
      <c r="E3" s="31"/>
      <c r="F3" s="31"/>
      <c r="G3" s="32"/>
      <c r="H3" s="34"/>
    </row>
    <row r="4" spans="1:8" x14ac:dyDescent="0.25">
      <c r="A4" s="35"/>
      <c r="B4" s="35"/>
      <c r="C4" s="36"/>
      <c r="D4" s="36"/>
      <c r="E4" s="36"/>
      <c r="F4" s="36"/>
      <c r="G4" s="37"/>
      <c r="H4" s="37"/>
    </row>
    <row r="5" spans="1:8" x14ac:dyDescent="0.25">
      <c r="A5" s="16" t="s">
        <v>32</v>
      </c>
      <c r="B5" s="16" t="s">
        <v>33</v>
      </c>
      <c r="C5" s="38" t="str">
        <f>[1]Sheet1!F2</f>
        <v>2016-17</v>
      </c>
      <c r="D5" s="38" t="str">
        <f>[1]Sheet1!G2</f>
        <v>2016-17</v>
      </c>
      <c r="E5" s="38" t="str">
        <f>[1]Sheet1!H2</f>
        <v>2017-18</v>
      </c>
      <c r="F5" s="38" t="str">
        <f>[1]Sheet1!I2</f>
        <v>2017-18</v>
      </c>
      <c r="G5" s="38" t="str">
        <f>[1]Sheet1!J2</f>
        <v>2017-18</v>
      </c>
      <c r="H5" s="38" t="str">
        <f>[1]Sheet1!K2</f>
        <v>2018-19</v>
      </c>
    </row>
    <row r="6" spans="1:8" x14ac:dyDescent="0.25">
      <c r="A6" s="16" t="s">
        <v>34</v>
      </c>
      <c r="B6" s="16"/>
      <c r="C6" s="38" t="str">
        <f>[1]Sheet1!F3</f>
        <v>BUDGET</v>
      </c>
      <c r="D6" s="38" t="str">
        <f>[1]Sheet1!G3</f>
        <v>ACTUAL</v>
      </c>
      <c r="E6" s="38" t="str">
        <f>[1]Sheet1!H3</f>
        <v>ORIGINAL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18" t="s">
        <v>2</v>
      </c>
      <c r="B7" s="18"/>
      <c r="C7" s="18"/>
      <c r="D7" s="18"/>
      <c r="E7" s="18" t="str">
        <f>[1]Sheet1!H4</f>
        <v xml:space="preserve"> BUDGET</v>
      </c>
      <c r="F7" s="18" t="str">
        <f>[1]Sheet1!I4</f>
        <v>SIX MONTHS</v>
      </c>
      <c r="G7" s="18" t="str">
        <f>[1]Sheet1!J4</f>
        <v xml:space="preserve"> BUDGET</v>
      </c>
      <c r="H7" s="18" t="str">
        <f>[1]Sheet1!K4</f>
        <v xml:space="preserve"> BUDGET</v>
      </c>
    </row>
    <row r="8" spans="1:8" ht="15.75" thickTop="1" x14ac:dyDescent="0.25">
      <c r="A8" s="20" t="str">
        <f>'[13]01-16-32'!A10</f>
        <v xml:space="preserve"> 01-5101-16-32                          </v>
      </c>
      <c r="B8" s="20" t="str">
        <f>'[13]01-16-32'!B10</f>
        <v xml:space="preserve"> SALARIES                       </v>
      </c>
      <c r="C8" s="20">
        <f>'[13]01-16-32'!E10</f>
        <v>126804</v>
      </c>
      <c r="D8" s="20">
        <f>'[13]01-16-32'!F10</f>
        <v>105920.11</v>
      </c>
      <c r="E8" s="20">
        <f>'[13]01-16-32'!G10</f>
        <v>128751</v>
      </c>
      <c r="F8" s="20">
        <f>'[13]01-16-32'!H10</f>
        <v>57755.78</v>
      </c>
      <c r="G8" s="20">
        <f>'[13]01-16-32'!I10</f>
        <v>141633</v>
      </c>
      <c r="H8" s="20">
        <f>'[13]01-16-32'!J10</f>
        <v>149093</v>
      </c>
    </row>
    <row r="9" spans="1:8" x14ac:dyDescent="0.25">
      <c r="A9" s="20" t="str">
        <f>'[13]01-16-32'!A11</f>
        <v xml:space="preserve"> 01-5106-16-32                          </v>
      </c>
      <c r="B9" s="20" t="str">
        <f>'[13]01-16-32'!B11</f>
        <v xml:space="preserve"> OVERTIME                       </v>
      </c>
      <c r="C9" s="20">
        <f>'[13]01-16-32'!E11</f>
        <v>2200</v>
      </c>
      <c r="D9" s="20">
        <f>'[13]01-16-32'!F11</f>
        <v>4603.24</v>
      </c>
      <c r="E9" s="20">
        <f>'[13]01-16-32'!G11</f>
        <v>3800</v>
      </c>
      <c r="F9" s="20">
        <f>'[13]01-16-32'!H11</f>
        <v>7246.07</v>
      </c>
      <c r="G9" s="20">
        <f>'[13]01-16-32'!I11</f>
        <v>11300</v>
      </c>
      <c r="H9" s="20">
        <f>'[13]01-16-32'!J11</f>
        <v>6000</v>
      </c>
    </row>
    <row r="10" spans="1:8" x14ac:dyDescent="0.25">
      <c r="A10" s="20" t="str">
        <f>'[13]01-16-32'!A12</f>
        <v xml:space="preserve"> 01-5107-16-32                          </v>
      </c>
      <c r="B10" s="20" t="str">
        <f>'[13]01-16-32'!B12</f>
        <v xml:space="preserve"> HOLIDAY PAY                    </v>
      </c>
      <c r="C10" s="20">
        <f>'[13]01-16-32'!E12</f>
        <v>0</v>
      </c>
      <c r="D10" s="20">
        <f>'[13]01-16-32'!F12</f>
        <v>253.36</v>
      </c>
      <c r="E10" s="20">
        <f>'[13]01-16-32'!G12</f>
        <v>300</v>
      </c>
      <c r="F10" s="20">
        <f>'[13]01-16-32'!H12</f>
        <v>0</v>
      </c>
      <c r="G10" s="20">
        <f>'[13]01-16-32'!I12</f>
        <v>300</v>
      </c>
      <c r="H10" s="20">
        <f>'[13]01-16-32'!J12</f>
        <v>300</v>
      </c>
    </row>
    <row r="11" spans="1:8" x14ac:dyDescent="0.25">
      <c r="A11" s="20" t="str">
        <f>'[13]01-16-32'!A13</f>
        <v xml:space="preserve"> 01-5110-16-32                          </v>
      </c>
      <c r="B11" s="20" t="str">
        <f>'[13]01-16-32'!B13</f>
        <v xml:space="preserve"> LONGEVITY                      </v>
      </c>
      <c r="C11" s="20">
        <f>'[13]01-16-32'!E13</f>
        <v>1740</v>
      </c>
      <c r="D11" s="20">
        <f>'[13]01-16-32'!F13</f>
        <v>1740</v>
      </c>
      <c r="E11" s="20">
        <f>'[13]01-16-32'!G13</f>
        <v>1440</v>
      </c>
      <c r="F11" s="20">
        <f>'[13]01-16-32'!H13</f>
        <v>2605</v>
      </c>
      <c r="G11" s="20">
        <f>'[13]01-16-32'!I13</f>
        <v>2605</v>
      </c>
      <c r="H11" s="20">
        <f>'[13]01-16-32'!J13</f>
        <v>60</v>
      </c>
    </row>
    <row r="12" spans="1:8" x14ac:dyDescent="0.25">
      <c r="A12" s="20" t="str">
        <f>'[13]01-16-32'!A14</f>
        <v xml:space="preserve"> 01-5111-16-32                          </v>
      </c>
      <c r="B12" s="20" t="str">
        <f>'[13]01-16-32'!B14</f>
        <v xml:space="preserve"> RETIREMENT                     </v>
      </c>
      <c r="C12" s="20">
        <f>'[13]01-16-32'!E14</f>
        <v>12392</v>
      </c>
      <c r="D12" s="20">
        <f>'[13]01-16-32'!F14</f>
        <v>10947.35</v>
      </c>
      <c r="E12" s="20">
        <f>'[13]01-16-32'!G14</f>
        <v>12745</v>
      </c>
      <c r="F12" s="20">
        <f>'[13]01-16-32'!H14</f>
        <v>6618.71</v>
      </c>
      <c r="G12" s="20">
        <f>'[13]01-16-32'!I14</f>
        <v>13866</v>
      </c>
      <c r="H12" s="20">
        <f>'[13]01-16-32'!J14</f>
        <v>18142</v>
      </c>
    </row>
    <row r="13" spans="1:8" x14ac:dyDescent="0.25">
      <c r="A13" s="20" t="str">
        <f>'[13]01-16-32'!A15</f>
        <v xml:space="preserve"> 01-5112-16-32                          </v>
      </c>
      <c r="B13" s="20" t="str">
        <f>'[13]01-16-32'!B15</f>
        <v xml:space="preserve"> FICA                           </v>
      </c>
      <c r="C13" s="20">
        <f>'[13]01-16-32'!E15</f>
        <v>9833</v>
      </c>
      <c r="D13" s="20">
        <f>'[13]01-16-32'!F15</f>
        <v>8074.72</v>
      </c>
      <c r="E13" s="20">
        <f>'[13]01-16-32'!G15</f>
        <v>9960</v>
      </c>
      <c r="F13" s="20">
        <f>'[13]01-16-32'!H15</f>
        <v>4605.3100000000004</v>
      </c>
      <c r="G13" s="20">
        <f>'[13]01-16-32'!I15</f>
        <v>10835</v>
      </c>
      <c r="H13" s="20">
        <f>'[13]01-16-32'!J15</f>
        <v>11891</v>
      </c>
    </row>
    <row r="14" spans="1:8" x14ac:dyDescent="0.25">
      <c r="A14" s="20" t="str">
        <f>'[13]01-16-32'!A16</f>
        <v xml:space="preserve"> 01-5116-16-32                          </v>
      </c>
      <c r="B14" s="20" t="str">
        <f>'[13]01-16-32'!B16</f>
        <v xml:space="preserve"> HEALTH/LIFE INSURANCE          </v>
      </c>
      <c r="C14" s="20">
        <f>'[13]01-16-32'!E16</f>
        <v>21824</v>
      </c>
      <c r="D14" s="20">
        <f>'[13]01-16-32'!F16</f>
        <v>15959.68</v>
      </c>
      <c r="E14" s="20">
        <f>'[13]01-16-32'!G16</f>
        <v>25368</v>
      </c>
      <c r="F14" s="20">
        <f>'[13]01-16-32'!H16</f>
        <v>10079.700000000001</v>
      </c>
      <c r="G14" s="20">
        <f>'[13]01-16-32'!I16</f>
        <v>25368</v>
      </c>
      <c r="H14" s="20">
        <f>'[13]01-16-32'!J16</f>
        <v>25196</v>
      </c>
    </row>
    <row r="15" spans="1:8" x14ac:dyDescent="0.25">
      <c r="A15" s="20" t="str">
        <f>'[13]01-16-32'!A17</f>
        <v xml:space="preserve"> 01-5118-16-32                          </v>
      </c>
      <c r="B15" s="20" t="str">
        <f>'[13]01-16-32'!B17</f>
        <v xml:space="preserve"> WORKER COMPENSATION            </v>
      </c>
      <c r="C15" s="20">
        <f>'[13]01-16-32'!E17</f>
        <v>4628</v>
      </c>
      <c r="D15" s="20">
        <f>'[13]01-16-32'!F17</f>
        <v>4224.03</v>
      </c>
      <c r="E15" s="20">
        <f>'[13]01-16-32'!G17</f>
        <v>3749</v>
      </c>
      <c r="F15" s="20">
        <f>'[13]01-16-32'!H17</f>
        <v>1935.3</v>
      </c>
      <c r="G15" s="20">
        <f>'[13]01-16-32'!I17</f>
        <v>4080</v>
      </c>
      <c r="H15" s="20">
        <f>'[13]01-16-32'!J17</f>
        <v>3047</v>
      </c>
    </row>
    <row r="16" spans="1:8" x14ac:dyDescent="0.25">
      <c r="A16" s="39"/>
      <c r="B16" s="39" t="s">
        <v>221</v>
      </c>
      <c r="C16" s="22">
        <f t="shared" ref="C16:H16" si="0">SUM(C8:C15)</f>
        <v>179421</v>
      </c>
      <c r="D16" s="22">
        <f t="shared" si="0"/>
        <v>151722.49</v>
      </c>
      <c r="E16" s="22">
        <f t="shared" si="0"/>
        <v>186113</v>
      </c>
      <c r="F16" s="22">
        <f t="shared" si="0"/>
        <v>90845.87000000001</v>
      </c>
      <c r="G16" s="22">
        <f t="shared" si="0"/>
        <v>209987</v>
      </c>
      <c r="H16" s="22">
        <f t="shared" si="0"/>
        <v>213729</v>
      </c>
    </row>
    <row r="17" spans="1:8" x14ac:dyDescent="0.25">
      <c r="A17" s="20" t="str">
        <f>'[13]01-16-32'!A19</f>
        <v xml:space="preserve"> 01-5201-16-32                          </v>
      </c>
      <c r="B17" s="20" t="str">
        <f>'[13]01-16-32'!B19</f>
        <v xml:space="preserve"> OFFICE SUPPLIES                </v>
      </c>
      <c r="C17" s="20">
        <f>'[13]01-16-32'!E19</f>
        <v>300</v>
      </c>
      <c r="D17" s="20">
        <f>'[13]01-16-32'!F19</f>
        <v>237.01</v>
      </c>
      <c r="E17" s="20">
        <f>'[13]01-16-32'!G19</f>
        <v>300</v>
      </c>
      <c r="F17" s="20">
        <f>'[13]01-16-32'!H19</f>
        <v>302.10000000000002</v>
      </c>
      <c r="G17" s="20">
        <f>'[13]01-16-32'!I19</f>
        <v>400</v>
      </c>
      <c r="H17" s="20">
        <f>'[13]01-16-32'!J19</f>
        <v>300</v>
      </c>
    </row>
    <row r="18" spans="1:8" x14ac:dyDescent="0.25">
      <c r="A18" s="20" t="str">
        <f>'[13]01-16-32'!A20</f>
        <v xml:space="preserve"> 01-5206-16-32                          </v>
      </c>
      <c r="B18" s="20" t="str">
        <f>'[13]01-16-32'!B20</f>
        <v xml:space="preserve"> FUELS OILS LUBRICANTS          </v>
      </c>
      <c r="C18" s="20">
        <f>'[13]01-16-32'!E20</f>
        <v>1800</v>
      </c>
      <c r="D18" s="20">
        <f>'[13]01-16-32'!F20</f>
        <v>1700.75</v>
      </c>
      <c r="E18" s="20">
        <f>'[13]01-16-32'!G20</f>
        <v>1800</v>
      </c>
      <c r="F18" s="20">
        <f>'[13]01-16-32'!H20</f>
        <v>1007.65</v>
      </c>
      <c r="G18" s="20">
        <f>'[13]01-16-32'!I20</f>
        <v>3800</v>
      </c>
      <c r="H18" s="20">
        <f>'[13]01-16-32'!J20</f>
        <v>2000</v>
      </c>
    </row>
    <row r="19" spans="1:8" x14ac:dyDescent="0.25">
      <c r="A19" s="20" t="str">
        <f>'[13]01-16-32'!A21</f>
        <v xml:space="preserve"> 01-5207-16-32                          </v>
      </c>
      <c r="B19" s="20" t="str">
        <f>'[13]01-16-32'!B21</f>
        <v xml:space="preserve"> SMALL TOOLS AND INSTRUMENTS    </v>
      </c>
      <c r="C19" s="20">
        <f>'[13]01-16-32'!E21</f>
        <v>660</v>
      </c>
      <c r="D19" s="20">
        <f>'[13]01-16-32'!F21</f>
        <v>619.59</v>
      </c>
      <c r="E19" s="20">
        <f>'[13]01-16-32'!G21</f>
        <v>660</v>
      </c>
      <c r="F19" s="20">
        <f>'[13]01-16-32'!H21</f>
        <v>227.82</v>
      </c>
      <c r="G19" s="20">
        <f>'[13]01-16-32'!I21</f>
        <v>660</v>
      </c>
      <c r="H19" s="20">
        <f>'[13]01-16-32'!J21</f>
        <v>800</v>
      </c>
    </row>
    <row r="20" spans="1:8" x14ac:dyDescent="0.25">
      <c r="A20" s="20" t="str">
        <f>'[13]01-16-32'!A22</f>
        <v xml:space="preserve"> 01-5208-16-32                          </v>
      </c>
      <c r="B20" s="20" t="str">
        <f>'[13]01-16-32'!B22</f>
        <v xml:space="preserve"> CLEANING SUPPLIES              </v>
      </c>
      <c r="C20" s="20">
        <f>'[13]01-16-32'!E22</f>
        <v>200</v>
      </c>
      <c r="D20" s="20">
        <f>'[13]01-16-32'!F22</f>
        <v>26.59</v>
      </c>
      <c r="E20" s="20">
        <f>'[13]01-16-32'!G22</f>
        <v>200</v>
      </c>
      <c r="F20" s="20">
        <f>'[13]01-16-32'!H22</f>
        <v>145.94999999999999</v>
      </c>
      <c r="G20" s="20">
        <f>'[13]01-16-32'!I22</f>
        <v>300</v>
      </c>
      <c r="H20" s="20">
        <f>'[13]01-16-32'!J22</f>
        <v>300</v>
      </c>
    </row>
    <row r="21" spans="1:8" x14ac:dyDescent="0.25">
      <c r="A21" s="20" t="str">
        <f>'[13]01-16-32'!A23</f>
        <v xml:space="preserve"> 01-5299-16-32                          </v>
      </c>
      <c r="B21" s="20" t="str">
        <f>'[13]01-16-32'!B23</f>
        <v xml:space="preserve"> MISCELLANEOUS SUPPLIES         </v>
      </c>
      <c r="C21" s="20">
        <f>'[13]01-16-32'!E23</f>
        <v>300</v>
      </c>
      <c r="D21" s="20">
        <f>'[13]01-16-32'!F23</f>
        <v>2677.41</v>
      </c>
      <c r="E21" s="20">
        <f>'[13]01-16-32'!G23</f>
        <v>300</v>
      </c>
      <c r="F21" s="20">
        <f>'[13]01-16-32'!H23</f>
        <v>-222.02</v>
      </c>
      <c r="G21" s="20">
        <f>'[13]01-16-32'!I23</f>
        <v>300</v>
      </c>
      <c r="H21" s="20">
        <f>'[13]01-16-32'!J23</f>
        <v>500</v>
      </c>
    </row>
    <row r="22" spans="1:8" x14ac:dyDescent="0.25">
      <c r="A22" s="39"/>
      <c r="B22" s="39" t="s">
        <v>208</v>
      </c>
      <c r="C22" s="22">
        <f t="shared" ref="C22:H22" si="1">SUM(C17:C21)</f>
        <v>3260</v>
      </c>
      <c r="D22" s="22">
        <f t="shared" si="1"/>
        <v>5261.35</v>
      </c>
      <c r="E22" s="22">
        <f t="shared" si="1"/>
        <v>3260</v>
      </c>
      <c r="F22" s="22">
        <f t="shared" si="1"/>
        <v>1461.5</v>
      </c>
      <c r="G22" s="22">
        <f t="shared" si="1"/>
        <v>5460</v>
      </c>
      <c r="H22" s="22">
        <f t="shared" si="1"/>
        <v>3900</v>
      </c>
    </row>
    <row r="23" spans="1:8" x14ac:dyDescent="0.25">
      <c r="A23" s="20" t="str">
        <f>'[13]01-16-32'!A25</f>
        <v xml:space="preserve"> 01-5302-16-32                          </v>
      </c>
      <c r="B23" s="20" t="str">
        <f>'[13]01-16-32'!B25</f>
        <v xml:space="preserve"> BUILDING MAINTENANCE           </v>
      </c>
      <c r="C23" s="20">
        <f>'[13]01-16-32'!E25</f>
        <v>1000</v>
      </c>
      <c r="D23" s="20">
        <f>'[13]01-16-32'!F25</f>
        <v>893.51</v>
      </c>
      <c r="E23" s="20">
        <f>'[13]01-16-32'!G25</f>
        <v>1000</v>
      </c>
      <c r="F23" s="20">
        <f>'[13]01-16-32'!H25</f>
        <v>490.55</v>
      </c>
      <c r="G23" s="20">
        <f>'[13]01-16-32'!I25</f>
        <v>1000</v>
      </c>
      <c r="H23" s="20">
        <f>'[13]01-16-32'!J25</f>
        <v>1000</v>
      </c>
    </row>
    <row r="24" spans="1:8" x14ac:dyDescent="0.25">
      <c r="A24" s="20" t="str">
        <f>'[13]01-16-32'!A26</f>
        <v xml:space="preserve"> 01-5304-16-32                          </v>
      </c>
      <c r="B24" s="20" t="str">
        <f>'[13]01-16-32'!B26</f>
        <v xml:space="preserve"> MACHINERY &amp; EQUIPMENT MAINT.   </v>
      </c>
      <c r="C24" s="20">
        <f>'[13]01-16-32'!E26</f>
        <v>1500</v>
      </c>
      <c r="D24" s="20">
        <f>'[13]01-16-32'!F26</f>
        <v>1061.24</v>
      </c>
      <c r="E24" s="20">
        <f>'[13]01-16-32'!G26</f>
        <v>1500</v>
      </c>
      <c r="F24" s="20">
        <f>'[13]01-16-32'!H26</f>
        <v>101.91</v>
      </c>
      <c r="G24" s="20">
        <f>'[13]01-16-32'!I26</f>
        <v>1500</v>
      </c>
      <c r="H24" s="20">
        <f>'[13]01-16-32'!J26</f>
        <v>1500</v>
      </c>
    </row>
    <row r="25" spans="1:8" x14ac:dyDescent="0.25">
      <c r="A25" s="20" t="str">
        <f>'[13]01-16-32'!A27</f>
        <v xml:space="preserve"> 01-5305-16-32                          </v>
      </c>
      <c r="B25" s="20" t="str">
        <f>'[13]01-16-32'!B27</f>
        <v xml:space="preserve"> VEHICLE MAINTENANCE            </v>
      </c>
      <c r="C25" s="20">
        <f>'[13]01-16-32'!E27</f>
        <v>1500</v>
      </c>
      <c r="D25" s="20">
        <f>'[13]01-16-32'!F27</f>
        <v>1135.0999999999999</v>
      </c>
      <c r="E25" s="20">
        <f>'[13]01-16-32'!G27</f>
        <v>1500</v>
      </c>
      <c r="F25" s="20">
        <f>'[13]01-16-32'!H27</f>
        <v>122.69</v>
      </c>
      <c r="G25" s="20">
        <f>'[13]01-16-32'!I27</f>
        <v>1500</v>
      </c>
      <c r="H25" s="20">
        <f>'[13]01-16-32'!J27</f>
        <v>1500</v>
      </c>
    </row>
    <row r="26" spans="1:8" x14ac:dyDescent="0.25">
      <c r="A26" s="20" t="str">
        <f>'[13]01-16-32'!A28</f>
        <v xml:space="preserve"> 01-5309-16-32                          </v>
      </c>
      <c r="B26" s="20" t="str">
        <f>'[13]01-16-32'!B28</f>
        <v xml:space="preserve"> OFFICE EQUIPMENT MAINTENANCE   </v>
      </c>
      <c r="C26" s="20">
        <f>'[13]01-16-32'!E28</f>
        <v>1350</v>
      </c>
      <c r="D26" s="20">
        <f>'[13]01-16-32'!F28</f>
        <v>443.15</v>
      </c>
      <c r="E26" s="20">
        <f>'[13]01-16-32'!G28</f>
        <v>1350</v>
      </c>
      <c r="F26" s="20">
        <f>'[13]01-16-32'!H28</f>
        <v>184.65</v>
      </c>
      <c r="G26" s="20">
        <f>'[13]01-16-32'!I28</f>
        <v>1350</v>
      </c>
      <c r="H26" s="20">
        <f>'[13]01-16-32'!J28</f>
        <v>1350</v>
      </c>
    </row>
    <row r="27" spans="1:8" x14ac:dyDescent="0.25">
      <c r="A27" s="39"/>
      <c r="B27" s="39" t="s">
        <v>209</v>
      </c>
      <c r="C27" s="22">
        <f t="shared" ref="C27:H27" si="2">SUM(C23:C26)</f>
        <v>5350</v>
      </c>
      <c r="D27" s="22">
        <f t="shared" si="2"/>
        <v>3533</v>
      </c>
      <c r="E27" s="22">
        <f t="shared" si="2"/>
        <v>5350</v>
      </c>
      <c r="F27" s="22">
        <f t="shared" si="2"/>
        <v>899.80000000000007</v>
      </c>
      <c r="G27" s="22">
        <f t="shared" si="2"/>
        <v>5350</v>
      </c>
      <c r="H27" s="22">
        <f t="shared" si="2"/>
        <v>5350</v>
      </c>
    </row>
    <row r="28" spans="1:8" x14ac:dyDescent="0.25">
      <c r="A28" s="20" t="str">
        <f>'[13]01-16-32'!A30</f>
        <v xml:space="preserve"> 01-5401-16-32                          </v>
      </c>
      <c r="B28" s="20" t="str">
        <f>'[13]01-16-32'!B30</f>
        <v xml:space="preserve"> COMMUNICATIONS                 </v>
      </c>
      <c r="C28" s="20">
        <f>'[13]01-16-32'!E30</f>
        <v>650</v>
      </c>
      <c r="D28" s="20">
        <f>'[13]01-16-32'!F30</f>
        <v>1775.96</v>
      </c>
      <c r="E28" s="20">
        <f>'[13]01-16-32'!G30</f>
        <v>650</v>
      </c>
      <c r="F28" s="20">
        <f>'[13]01-16-32'!H30</f>
        <v>1133.67</v>
      </c>
      <c r="G28" s="20">
        <f>'[13]01-16-32'!I30</f>
        <v>2650</v>
      </c>
      <c r="H28" s="20">
        <f>'[13]01-16-32'!J30</f>
        <v>2200</v>
      </c>
    </row>
    <row r="29" spans="1:8" x14ac:dyDescent="0.25">
      <c r="A29" s="20" t="str">
        <f>'[13]01-16-32'!A31</f>
        <v xml:space="preserve"> 01-5403-16-32                          </v>
      </c>
      <c r="B29" s="20" t="str">
        <f>'[13]01-16-32'!B31</f>
        <v xml:space="preserve"> GENERAL INSURANCE              </v>
      </c>
      <c r="C29" s="20">
        <f>'[13]01-16-32'!E31</f>
        <v>1850</v>
      </c>
      <c r="D29" s="20">
        <f>'[13]01-16-32'!F31</f>
        <v>1697.55</v>
      </c>
      <c r="E29" s="20">
        <f>'[13]01-16-32'!G31</f>
        <v>1749</v>
      </c>
      <c r="F29" s="20">
        <f>'[13]01-16-32'!H31</f>
        <v>1255.05</v>
      </c>
      <c r="G29" s="20">
        <f>'[13]01-16-32'!I31</f>
        <v>1749</v>
      </c>
      <c r="H29" s="20">
        <f>'[13]01-16-32'!J31</f>
        <v>1749</v>
      </c>
    </row>
    <row r="30" spans="1:8" x14ac:dyDescent="0.25">
      <c r="A30" s="20" t="str">
        <f>'[13]01-16-32'!A32</f>
        <v xml:space="preserve"> 01-5404-16-32                          </v>
      </c>
      <c r="B30" s="20" t="str">
        <f>'[13]01-16-32'!B32</f>
        <v xml:space="preserve"> PROFESSIONAL FEES              </v>
      </c>
      <c r="C30" s="20">
        <f>'[13]01-16-32'!E32</f>
        <v>200</v>
      </c>
      <c r="D30" s="20">
        <f>'[13]01-16-32'!F32</f>
        <v>403.36</v>
      </c>
      <c r="E30" s="20">
        <f>'[13]01-16-32'!G32</f>
        <v>350</v>
      </c>
      <c r="F30" s="20">
        <f>'[13]01-16-32'!H32</f>
        <v>377.16</v>
      </c>
      <c r="G30" s="20">
        <f>'[13]01-16-32'!I32</f>
        <v>850</v>
      </c>
      <c r="H30" s="20">
        <f>'[13]01-16-32'!J32</f>
        <v>500</v>
      </c>
    </row>
    <row r="31" spans="1:8" x14ac:dyDescent="0.25">
      <c r="A31" s="20" t="str">
        <f>'[13]01-16-32'!A33</f>
        <v xml:space="preserve"> 01-5406-16-32                          </v>
      </c>
      <c r="B31" s="20" t="str">
        <f>'[13]01-16-32'!B33</f>
        <v xml:space="preserve"> TRAINING                       </v>
      </c>
      <c r="C31" s="20">
        <f>'[13]01-16-32'!E33</f>
        <v>400</v>
      </c>
      <c r="D31" s="20">
        <f>'[13]01-16-32'!F33</f>
        <v>167.64</v>
      </c>
      <c r="E31" s="20">
        <f>'[13]01-16-32'!G33</f>
        <v>400</v>
      </c>
      <c r="F31" s="20">
        <f>'[13]01-16-32'!H33</f>
        <v>360</v>
      </c>
      <c r="G31" s="20">
        <f>'[13]01-16-32'!I33</f>
        <v>400</v>
      </c>
      <c r="H31" s="20">
        <f>'[13]01-16-32'!J33</f>
        <v>700</v>
      </c>
    </row>
    <row r="32" spans="1:8" x14ac:dyDescent="0.25">
      <c r="A32" s="20" t="str">
        <f>'[13]01-16-32'!A34</f>
        <v xml:space="preserve"> 01-5408-16-32                          </v>
      </c>
      <c r="B32" s="20" t="str">
        <f>'[13]01-16-32'!B34</f>
        <v xml:space="preserve"> ELECTRIC UTILITY SERVICE       </v>
      </c>
      <c r="C32" s="20">
        <f>'[13]01-16-32'!E34</f>
        <v>3302</v>
      </c>
      <c r="D32" s="20">
        <f>'[13]01-16-32'!F34</f>
        <v>427.66</v>
      </c>
      <c r="E32" s="20">
        <f>'[13]01-16-32'!G34</f>
        <v>3302</v>
      </c>
      <c r="F32" s="20">
        <f>'[13]01-16-32'!H34</f>
        <v>0</v>
      </c>
      <c r="G32" s="20">
        <f>'[13]01-16-32'!I34</f>
        <v>0</v>
      </c>
      <c r="H32" s="20">
        <f>'[13]01-16-32'!J34</f>
        <v>0</v>
      </c>
    </row>
    <row r="33" spans="1:8" x14ac:dyDescent="0.25">
      <c r="A33" s="20" t="str">
        <f>'[13]01-16-32'!A35</f>
        <v xml:space="preserve"> 01-5409-16-32                          </v>
      </c>
      <c r="B33" s="20" t="str">
        <f>'[13]01-16-32'!B35</f>
        <v xml:space="preserve"> CONTRACTUAL SERVICES           </v>
      </c>
      <c r="C33" s="20">
        <f>'[13]01-16-32'!E35</f>
        <v>0</v>
      </c>
      <c r="D33" s="20">
        <f>'[13]01-16-32'!F35</f>
        <v>0</v>
      </c>
      <c r="E33" s="20">
        <f>'[13]01-16-32'!G35</f>
        <v>0</v>
      </c>
      <c r="F33" s="20">
        <f>'[13]01-16-32'!H35</f>
        <v>0</v>
      </c>
      <c r="G33" s="20">
        <f>'[13]01-16-32'!I35</f>
        <v>0</v>
      </c>
      <c r="H33" s="20">
        <f>'[13]01-16-32'!J35</f>
        <v>0</v>
      </c>
    </row>
    <row r="34" spans="1:8" x14ac:dyDescent="0.25">
      <c r="A34" s="20" t="str">
        <f>'[13]01-16-32'!A36</f>
        <v xml:space="preserve"> 01-5440-16-32                          </v>
      </c>
      <c r="B34" s="20" t="str">
        <f>'[13]01-16-32'!B36</f>
        <v xml:space="preserve"> NATURAL GAS UTILITY SERVICE    </v>
      </c>
      <c r="C34" s="20">
        <f>'[13]01-16-32'!E36</f>
        <v>3783</v>
      </c>
      <c r="D34" s="20">
        <f>'[13]01-16-32'!F36</f>
        <v>2758.45</v>
      </c>
      <c r="E34" s="20">
        <f>'[13]01-16-32'!G36</f>
        <v>5000</v>
      </c>
      <c r="F34" s="20">
        <f>'[13]01-16-32'!H36</f>
        <v>1256.17</v>
      </c>
      <c r="G34" s="20">
        <f>'[13]01-16-32'!I36</f>
        <v>2500</v>
      </c>
      <c r="H34" s="20">
        <f>'[13]01-16-32'!J36</f>
        <v>3500</v>
      </c>
    </row>
    <row r="35" spans="1:8" x14ac:dyDescent="0.25">
      <c r="A35" s="20" t="str">
        <f>'[13]01-16-32'!A37</f>
        <v xml:space="preserve"> 01-5455-16-32                          </v>
      </c>
      <c r="B35" s="20" t="str">
        <f>'[13]01-16-32'!B37</f>
        <v xml:space="preserve"> UNIFORM PURCHASE/RENTAL        </v>
      </c>
      <c r="C35" s="20">
        <f>'[13]01-16-32'!E37</f>
        <v>3300</v>
      </c>
      <c r="D35" s="20">
        <f>'[13]01-16-32'!F37</f>
        <v>3790.25</v>
      </c>
      <c r="E35" s="20">
        <f>'[13]01-16-32'!G37</f>
        <v>3300</v>
      </c>
      <c r="F35" s="20">
        <f>'[13]01-16-32'!H37</f>
        <v>1810.98</v>
      </c>
      <c r="G35" s="20">
        <f>'[13]01-16-32'!I37</f>
        <v>3300</v>
      </c>
      <c r="H35" s="20">
        <f>'[13]01-16-32'!J37</f>
        <v>3300</v>
      </c>
    </row>
    <row r="36" spans="1:8" x14ac:dyDescent="0.25">
      <c r="A36" s="20" t="str">
        <f>'[13]01-16-32'!A38</f>
        <v xml:space="preserve"> 01-5460-16-32                          </v>
      </c>
      <c r="B36" s="20" t="str">
        <f>'[13]01-16-32'!B38</f>
        <v xml:space="preserve"> OFFICE EQUIPMENT RENTAL        </v>
      </c>
      <c r="C36" s="20">
        <f>'[13]01-16-32'!E38</f>
        <v>650</v>
      </c>
      <c r="D36" s="20">
        <f>'[13]01-16-32'!F38</f>
        <v>1032.06</v>
      </c>
      <c r="E36" s="20">
        <f>'[13]01-16-32'!G38</f>
        <v>650</v>
      </c>
      <c r="F36" s="20">
        <f>'[13]01-16-32'!H38</f>
        <v>450.6</v>
      </c>
      <c r="G36" s="20">
        <f>'[13]01-16-32'!I38</f>
        <v>1150</v>
      </c>
      <c r="H36" s="20">
        <f>'[13]01-16-32'!J38</f>
        <v>1000</v>
      </c>
    </row>
    <row r="37" spans="1:8" x14ac:dyDescent="0.25">
      <c r="A37" s="20" t="str">
        <f>'[13]01-16-32'!A39</f>
        <v xml:space="preserve"> 01-5499-16-32                          </v>
      </c>
      <c r="B37" s="20" t="str">
        <f>'[13]01-16-32'!B39</f>
        <v xml:space="preserve"> MISCELLANEOUS SERVICES         </v>
      </c>
      <c r="C37" s="20">
        <f>'[13]01-16-32'!E39</f>
        <v>300</v>
      </c>
      <c r="D37" s="20">
        <f>'[13]01-16-32'!F39</f>
        <v>362.82</v>
      </c>
      <c r="E37" s="20">
        <f>'[13]01-16-32'!G39</f>
        <v>300</v>
      </c>
      <c r="F37" s="20">
        <f>'[13]01-16-32'!H39</f>
        <v>0</v>
      </c>
      <c r="G37" s="20">
        <f>'[13]01-16-32'!I39</f>
        <v>300</v>
      </c>
      <c r="H37" s="20">
        <f>'[13]01-16-32'!J39</f>
        <v>400</v>
      </c>
    </row>
    <row r="38" spans="1:8" x14ac:dyDescent="0.25">
      <c r="A38" s="39"/>
      <c r="B38" s="39" t="s">
        <v>210</v>
      </c>
      <c r="C38" s="22">
        <f t="shared" ref="C38:H38" si="3">SUM(C28:C37)</f>
        <v>14435</v>
      </c>
      <c r="D38" s="22">
        <f t="shared" si="3"/>
        <v>12415.749999999998</v>
      </c>
      <c r="E38" s="22">
        <f t="shared" si="3"/>
        <v>15701</v>
      </c>
      <c r="F38" s="22">
        <f t="shared" si="3"/>
        <v>6643.630000000001</v>
      </c>
      <c r="G38" s="22">
        <f t="shared" si="3"/>
        <v>12899</v>
      </c>
      <c r="H38" s="22">
        <f t="shared" si="3"/>
        <v>13349</v>
      </c>
    </row>
    <row r="39" spans="1:8" x14ac:dyDescent="0.25">
      <c r="A39" s="25" t="str">
        <f>'[13]01-16-32'!A41</f>
        <v xml:space="preserve"> 01-5504-16-32</v>
      </c>
      <c r="B39" s="25" t="str">
        <f>'[13]01-16-32'!B41</f>
        <v xml:space="preserve"> MISCELLANEOUS SERVICES         </v>
      </c>
      <c r="C39" s="20">
        <f>'[13]01-16-32'!E41</f>
        <v>0</v>
      </c>
      <c r="D39" s="20">
        <f>'[13]01-16-32'!F41</f>
        <v>0</v>
      </c>
      <c r="E39" s="20">
        <f>'[13]01-16-32'!G41</f>
        <v>0</v>
      </c>
      <c r="F39" s="20">
        <f>'[13]01-16-32'!H41</f>
        <v>0</v>
      </c>
      <c r="G39" s="20">
        <f>'[13]01-16-32'!I41</f>
        <v>0</v>
      </c>
      <c r="H39" s="20">
        <f>'[13]01-16-32'!J41</f>
        <v>9000</v>
      </c>
    </row>
    <row r="40" spans="1:8" x14ac:dyDescent="0.25">
      <c r="A40" s="39"/>
      <c r="B40" s="39" t="s">
        <v>218</v>
      </c>
      <c r="C40" s="22">
        <f t="shared" ref="C40:H40" si="4">C39</f>
        <v>0</v>
      </c>
      <c r="D40" s="22">
        <f t="shared" si="4"/>
        <v>0</v>
      </c>
      <c r="E40" s="22">
        <f t="shared" si="4"/>
        <v>0</v>
      </c>
      <c r="F40" s="22">
        <f t="shared" si="4"/>
        <v>0</v>
      </c>
      <c r="G40" s="22">
        <f t="shared" si="4"/>
        <v>0</v>
      </c>
      <c r="H40" s="22">
        <f t="shared" si="4"/>
        <v>9000</v>
      </c>
    </row>
    <row r="41" spans="1:8" x14ac:dyDescent="0.25">
      <c r="A41" s="35" t="str">
        <f>'[13]01-16-32'!A43</f>
        <v xml:space="preserve"> 01-6504-16-32                          </v>
      </c>
      <c r="B41" s="35" t="str">
        <f>'[13]01-16-32'!B43</f>
        <v xml:space="preserve"> MACHINERY &amp; EQUIPMENT          </v>
      </c>
      <c r="C41" s="20">
        <f>'[13]01-16-32'!E43</f>
        <v>0</v>
      </c>
      <c r="D41" s="20">
        <f>'[13]01-16-32'!F43</f>
        <v>0</v>
      </c>
      <c r="E41" s="20">
        <f>'[13]01-16-32'!G43</f>
        <v>42438</v>
      </c>
      <c r="F41" s="20">
        <f>'[13]01-16-32'!H43</f>
        <v>0</v>
      </c>
      <c r="G41" s="20">
        <f>'[13]01-16-32'!I43</f>
        <v>18866</v>
      </c>
      <c r="H41" s="20">
        <f>'[13]01-16-32'!J43</f>
        <v>0</v>
      </c>
    </row>
    <row r="42" spans="1:8" x14ac:dyDescent="0.25">
      <c r="A42" s="25" t="str">
        <f>'[13]01-16-32'!A44</f>
        <v xml:space="preserve"> 01-6505-16-32                          </v>
      </c>
      <c r="B42" s="25" t="str">
        <f>'[13]01-16-32'!B44</f>
        <v xml:space="preserve"> MOTOR VEHICLES                 </v>
      </c>
      <c r="C42" s="20">
        <f>'[13]01-16-32'!E44</f>
        <v>24000</v>
      </c>
      <c r="D42" s="20">
        <f>'[13]01-16-32'!F44</f>
        <v>23748.97</v>
      </c>
      <c r="E42" s="20">
        <f>'[13]01-16-32'!G44</f>
        <v>0</v>
      </c>
      <c r="F42" s="20">
        <f>'[13]01-16-32'!H44</f>
        <v>270</v>
      </c>
      <c r="G42" s="20">
        <f>'[13]01-16-32'!I44</f>
        <v>300</v>
      </c>
      <c r="H42" s="20">
        <f>'[13]01-16-32'!J44</f>
        <v>0</v>
      </c>
    </row>
    <row r="43" spans="1:8" ht="15.75" thickBot="1" x14ac:dyDescent="0.3">
      <c r="A43" s="39"/>
      <c r="B43" s="39" t="s">
        <v>232</v>
      </c>
      <c r="C43" s="22">
        <f t="shared" ref="C43:H43" si="5">C42+C41</f>
        <v>24000</v>
      </c>
      <c r="D43" s="22">
        <f t="shared" si="5"/>
        <v>23748.97</v>
      </c>
      <c r="E43" s="22">
        <f t="shared" si="5"/>
        <v>42438</v>
      </c>
      <c r="F43" s="22">
        <f t="shared" si="5"/>
        <v>270</v>
      </c>
      <c r="G43" s="22">
        <f t="shared" si="5"/>
        <v>19166</v>
      </c>
      <c r="H43" s="22">
        <f t="shared" si="5"/>
        <v>0</v>
      </c>
    </row>
    <row r="44" spans="1:8" ht="16.5" thickTop="1" thickBot="1" x14ac:dyDescent="0.3">
      <c r="A44" s="41"/>
      <c r="B44" s="41" t="s">
        <v>248</v>
      </c>
      <c r="C44" s="27">
        <f t="shared" ref="C44:H44" si="6">SUM(C8:C43)/2</f>
        <v>226466</v>
      </c>
      <c r="D44" s="27">
        <f t="shared" si="6"/>
        <v>196681.56</v>
      </c>
      <c r="E44" s="27">
        <f t="shared" si="6"/>
        <v>252862</v>
      </c>
      <c r="F44" s="27">
        <f t="shared" si="6"/>
        <v>100120.80000000003</v>
      </c>
      <c r="G44" s="27">
        <f t="shared" si="6"/>
        <v>252862</v>
      </c>
      <c r="H44" s="27">
        <f t="shared" si="6"/>
        <v>245328</v>
      </c>
    </row>
    <row r="45" spans="1:8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7"/>
  <sheetViews>
    <sheetView workbookViewId="0">
      <selection activeCell="F3" sqref="F3:F5"/>
    </sheetView>
  </sheetViews>
  <sheetFormatPr defaultRowHeight="15" x14ac:dyDescent="0.25"/>
  <cols>
    <col min="1" max="1" width="16" customWidth="1"/>
    <col min="2" max="2" width="34" customWidth="1"/>
    <col min="3" max="4" width="0" hidden="1" customWidth="1"/>
    <col min="5" max="7" width="14" style="30" bestFit="1" customWidth="1"/>
    <col min="8" max="8" width="13.140625" style="30" bestFit="1" customWidth="1"/>
    <col min="9" max="10" width="14" style="30" bestFit="1" customWidth="1"/>
  </cols>
  <sheetData>
    <row r="3" spans="1:13" x14ac:dyDescent="0.25">
      <c r="B3" s="74"/>
      <c r="C3" s="74"/>
      <c r="D3" s="74"/>
      <c r="E3" s="74"/>
      <c r="F3" s="136" t="s">
        <v>0</v>
      </c>
      <c r="G3" s="75"/>
      <c r="H3" s="75"/>
      <c r="I3" s="75"/>
      <c r="J3" s="75"/>
    </row>
    <row r="4" spans="1:13" x14ac:dyDescent="0.25">
      <c r="B4" s="74"/>
      <c r="C4" s="74"/>
      <c r="D4" s="74"/>
      <c r="E4" s="74"/>
      <c r="F4" s="136" t="s">
        <v>618</v>
      </c>
      <c r="G4" s="75"/>
      <c r="H4" s="75"/>
      <c r="I4" s="75"/>
      <c r="J4" s="75"/>
    </row>
    <row r="5" spans="1:13" x14ac:dyDescent="0.25">
      <c r="B5" s="74"/>
      <c r="C5" s="74"/>
      <c r="D5" s="74"/>
      <c r="E5" s="74"/>
      <c r="F5" s="136" t="s">
        <v>31</v>
      </c>
      <c r="G5" s="75"/>
      <c r="H5" s="75"/>
      <c r="I5" s="75"/>
      <c r="J5" s="75"/>
    </row>
    <row r="6" spans="1:13" x14ac:dyDescent="0.25">
      <c r="A6" s="74"/>
      <c r="B6" s="74"/>
      <c r="C6" s="74"/>
      <c r="D6" s="74"/>
      <c r="E6" s="75"/>
      <c r="F6" s="75"/>
      <c r="G6" s="75"/>
      <c r="H6" s="75"/>
      <c r="I6" s="75"/>
      <c r="J6" s="75"/>
    </row>
    <row r="7" spans="1:13" x14ac:dyDescent="0.25">
      <c r="A7" t="s">
        <v>32</v>
      </c>
      <c r="B7" t="s">
        <v>33</v>
      </c>
      <c r="C7" t="s">
        <v>45</v>
      </c>
      <c r="D7" t="s">
        <v>45</v>
      </c>
      <c r="E7" s="75" t="s">
        <v>46</v>
      </c>
      <c r="F7" s="75" t="s">
        <v>46</v>
      </c>
      <c r="G7" s="75" t="s">
        <v>262</v>
      </c>
      <c r="H7" s="75" t="s">
        <v>262</v>
      </c>
      <c r="I7" s="75" t="s">
        <v>262</v>
      </c>
      <c r="J7" s="75" t="s">
        <v>619</v>
      </c>
    </row>
    <row r="8" spans="1:13" x14ac:dyDescent="0.25">
      <c r="A8" t="s">
        <v>34</v>
      </c>
      <c r="C8" t="s">
        <v>3</v>
      </c>
      <c r="D8" t="s">
        <v>47</v>
      </c>
      <c r="E8" s="75" t="s">
        <v>3</v>
      </c>
      <c r="F8" s="75" t="s">
        <v>47</v>
      </c>
      <c r="G8" s="75" t="s">
        <v>48</v>
      </c>
      <c r="H8" s="75" t="s">
        <v>47</v>
      </c>
      <c r="I8" s="75" t="s">
        <v>49</v>
      </c>
      <c r="J8" s="75" t="s">
        <v>50</v>
      </c>
    </row>
    <row r="9" spans="1:13" x14ac:dyDescent="0.25">
      <c r="A9" t="s">
        <v>2</v>
      </c>
      <c r="E9" s="75"/>
      <c r="F9" s="75"/>
      <c r="G9" s="75" t="s">
        <v>51</v>
      </c>
      <c r="H9" s="75" t="s">
        <v>52</v>
      </c>
      <c r="I9" s="75" t="s">
        <v>51</v>
      </c>
      <c r="J9" s="75" t="s">
        <v>51</v>
      </c>
    </row>
    <row r="10" spans="1:13" x14ac:dyDescent="0.25">
      <c r="A10" s="96" t="s">
        <v>53</v>
      </c>
      <c r="B10" s="96" t="s">
        <v>54</v>
      </c>
      <c r="C10" s="64">
        <v>4126347</v>
      </c>
      <c r="D10" s="64">
        <v>4211517.93</v>
      </c>
      <c r="E10" s="64">
        <v>4399174</v>
      </c>
      <c r="F10" s="64">
        <v>4564186.7</v>
      </c>
      <c r="G10" s="64">
        <v>4779153</v>
      </c>
      <c r="H10" s="64">
        <v>4842832.18</v>
      </c>
      <c r="I10" s="102">
        <v>4890000</v>
      </c>
      <c r="J10" s="102">
        <v>5583535</v>
      </c>
      <c r="K10" s="103"/>
      <c r="L10" s="103"/>
      <c r="M10" s="103"/>
    </row>
    <row r="11" spans="1:13" x14ac:dyDescent="0.25">
      <c r="A11" s="84" t="s">
        <v>55</v>
      </c>
      <c r="B11" s="84" t="s">
        <v>56</v>
      </c>
      <c r="C11" s="25">
        <v>50000</v>
      </c>
      <c r="D11" s="25">
        <v>61678.1</v>
      </c>
      <c r="E11" s="25">
        <v>50000</v>
      </c>
      <c r="F11" s="25">
        <v>45355.519999999997</v>
      </c>
      <c r="G11" s="25">
        <v>50000</v>
      </c>
      <c r="H11" s="25">
        <v>33295.17</v>
      </c>
      <c r="I11" s="84">
        <v>50000</v>
      </c>
      <c r="J11" s="84">
        <v>50000</v>
      </c>
    </row>
    <row r="12" spans="1:13" x14ac:dyDescent="0.25">
      <c r="A12" s="84" t="s">
        <v>57</v>
      </c>
      <c r="B12" s="84" t="s">
        <v>58</v>
      </c>
      <c r="C12" s="25">
        <v>40000</v>
      </c>
      <c r="D12" s="25">
        <v>32800.959999999999</v>
      </c>
      <c r="E12" s="25">
        <v>40000</v>
      </c>
      <c r="F12" s="25">
        <v>35326.92</v>
      </c>
      <c r="G12" s="25">
        <v>40000</v>
      </c>
      <c r="H12" s="25">
        <v>19105.91</v>
      </c>
      <c r="I12" s="84">
        <v>40000</v>
      </c>
      <c r="J12" s="84">
        <v>40000</v>
      </c>
    </row>
    <row r="13" spans="1:13" x14ac:dyDescent="0.25">
      <c r="A13" s="84" t="s">
        <v>59</v>
      </c>
      <c r="B13" s="84" t="s">
        <v>60</v>
      </c>
      <c r="C13" s="25">
        <v>-44750</v>
      </c>
      <c r="D13" s="25">
        <v>-46912.18</v>
      </c>
      <c r="E13" s="25">
        <v>-44750</v>
      </c>
      <c r="F13" s="25">
        <v>-92459.69</v>
      </c>
      <c r="G13" s="25">
        <v>-44750</v>
      </c>
      <c r="H13" s="25">
        <v>-8758.0300000000007</v>
      </c>
      <c r="I13" s="84">
        <v>-44750</v>
      </c>
      <c r="J13" s="84">
        <v>-44750</v>
      </c>
    </row>
    <row r="14" spans="1:13" x14ac:dyDescent="0.25">
      <c r="A14" s="84" t="s">
        <v>263</v>
      </c>
      <c r="B14" s="84" t="s">
        <v>264</v>
      </c>
      <c r="C14" s="25">
        <v>0</v>
      </c>
      <c r="D14" s="25">
        <v>0</v>
      </c>
      <c r="E14" s="25">
        <v>-62200</v>
      </c>
      <c r="F14" s="25">
        <v>-50627</v>
      </c>
      <c r="G14" s="25">
        <v>-62200</v>
      </c>
      <c r="H14" s="25">
        <v>-48718</v>
      </c>
      <c r="I14" s="84">
        <v>-48720</v>
      </c>
      <c r="J14" s="84">
        <v>-62200</v>
      </c>
    </row>
    <row r="15" spans="1:13" x14ac:dyDescent="0.25">
      <c r="A15" s="29"/>
      <c r="B15" s="97" t="s">
        <v>35</v>
      </c>
      <c r="C15" s="97">
        <v>4171597</v>
      </c>
      <c r="D15" s="97">
        <v>4259084.8099999996</v>
      </c>
      <c r="E15" s="98">
        <v>4382224</v>
      </c>
      <c r="F15" s="98">
        <v>4501782.4499999993</v>
      </c>
      <c r="G15" s="98">
        <v>4762203</v>
      </c>
      <c r="H15" s="98">
        <v>4837757.2299999995</v>
      </c>
      <c r="I15" s="98">
        <v>4886530</v>
      </c>
      <c r="J15" s="98">
        <v>5566585</v>
      </c>
    </row>
    <row r="16" spans="1:13" x14ac:dyDescent="0.25">
      <c r="A16" s="84" t="s">
        <v>61</v>
      </c>
      <c r="B16" s="84" t="s">
        <v>62</v>
      </c>
      <c r="C16" s="25">
        <v>-430000</v>
      </c>
      <c r="D16" s="25">
        <v>-294917.33</v>
      </c>
      <c r="E16" s="25">
        <v>-483000</v>
      </c>
      <c r="F16" s="25">
        <v>-172638.98</v>
      </c>
      <c r="G16" s="25">
        <v>-295000</v>
      </c>
      <c r="H16" s="25">
        <v>0</v>
      </c>
      <c r="I16" s="84">
        <v>-295000</v>
      </c>
      <c r="J16" s="84">
        <v>-294000</v>
      </c>
    </row>
    <row r="17" spans="1:10" x14ac:dyDescent="0.25">
      <c r="A17" s="84" t="s">
        <v>63</v>
      </c>
      <c r="B17" s="84" t="s">
        <v>64</v>
      </c>
      <c r="C17" s="25">
        <v>5009158</v>
      </c>
      <c r="D17" s="25">
        <v>5665335.3499999996</v>
      </c>
      <c r="E17" s="25">
        <v>5612200</v>
      </c>
      <c r="F17" s="25">
        <v>5575949.6200000001</v>
      </c>
      <c r="G17" s="25">
        <v>5612200</v>
      </c>
      <c r="H17" s="25">
        <v>1847871.06</v>
      </c>
      <c r="I17" s="84">
        <v>5647420</v>
      </c>
      <c r="J17" s="84">
        <v>5640261</v>
      </c>
    </row>
    <row r="18" spans="1:10" x14ac:dyDescent="0.25">
      <c r="A18" s="84" t="s">
        <v>65</v>
      </c>
      <c r="B18" s="84" t="s">
        <v>66</v>
      </c>
      <c r="C18" s="25">
        <v>794908</v>
      </c>
      <c r="D18" s="25">
        <v>770240.27</v>
      </c>
      <c r="E18" s="25">
        <v>808819</v>
      </c>
      <c r="F18" s="25">
        <v>739346.21</v>
      </c>
      <c r="G18" s="25">
        <v>808819</v>
      </c>
      <c r="H18" s="25">
        <v>424215.28</v>
      </c>
      <c r="I18" s="84">
        <v>808819</v>
      </c>
      <c r="J18" s="84">
        <v>808819</v>
      </c>
    </row>
    <row r="19" spans="1:10" x14ac:dyDescent="0.25">
      <c r="A19" s="84" t="s">
        <v>67</v>
      </c>
      <c r="B19" s="84" t="s">
        <v>68</v>
      </c>
      <c r="C19" s="25">
        <v>33029</v>
      </c>
      <c r="D19" s="25">
        <v>34206.839999999997</v>
      </c>
      <c r="E19" s="25">
        <v>33207</v>
      </c>
      <c r="F19" s="25">
        <v>34564.79</v>
      </c>
      <c r="G19" s="25">
        <v>34492</v>
      </c>
      <c r="H19" s="25">
        <v>8721.51</v>
      </c>
      <c r="I19" s="84">
        <v>34492</v>
      </c>
      <c r="J19" s="84">
        <v>35827</v>
      </c>
    </row>
    <row r="20" spans="1:10" x14ac:dyDescent="0.25">
      <c r="A20" s="84" t="s">
        <v>620</v>
      </c>
      <c r="B20" s="84" t="s">
        <v>621</v>
      </c>
      <c r="C20" s="25">
        <v>0</v>
      </c>
      <c r="D20" s="25">
        <v>0</v>
      </c>
      <c r="E20" s="25">
        <v>0</v>
      </c>
      <c r="F20" s="25">
        <v>0</v>
      </c>
      <c r="G20" s="25">
        <v>-3520616</v>
      </c>
      <c r="H20" s="25">
        <v>168500</v>
      </c>
      <c r="I20" s="84">
        <v>-1804302</v>
      </c>
      <c r="J20" s="84">
        <v>0</v>
      </c>
    </row>
    <row r="21" spans="1:10" x14ac:dyDescent="0.25">
      <c r="A21" s="84" t="s">
        <v>69</v>
      </c>
      <c r="B21" s="84" t="s">
        <v>70</v>
      </c>
      <c r="C21" s="25">
        <v>54400</v>
      </c>
      <c r="D21" s="25">
        <v>85101</v>
      </c>
      <c r="E21" s="25">
        <v>54400</v>
      </c>
      <c r="F21" s="25">
        <v>83301</v>
      </c>
      <c r="G21" s="25">
        <v>80000</v>
      </c>
      <c r="H21" s="25">
        <v>54501</v>
      </c>
      <c r="I21" s="84">
        <v>80000</v>
      </c>
      <c r="J21" s="84">
        <v>80000</v>
      </c>
    </row>
    <row r="22" spans="1:10" x14ac:dyDescent="0.25">
      <c r="A22" s="84" t="s">
        <v>71</v>
      </c>
      <c r="B22" s="84" t="s">
        <v>72</v>
      </c>
      <c r="C22" s="25">
        <v>81660</v>
      </c>
      <c r="D22" s="25">
        <v>63434.78</v>
      </c>
      <c r="E22" s="25">
        <v>78394</v>
      </c>
      <c r="F22" s="25">
        <v>87426.52</v>
      </c>
      <c r="G22" s="25">
        <v>61000</v>
      </c>
      <c r="H22" s="25">
        <v>21227.79</v>
      </c>
      <c r="I22" s="84">
        <v>61000</v>
      </c>
      <c r="J22" s="84">
        <v>57505</v>
      </c>
    </row>
    <row r="23" spans="1:10" x14ac:dyDescent="0.25">
      <c r="A23" s="84" t="s">
        <v>73</v>
      </c>
      <c r="B23" s="84" t="s">
        <v>74</v>
      </c>
      <c r="C23" s="25">
        <v>166340</v>
      </c>
      <c r="D23" s="25">
        <v>151399.54999999999</v>
      </c>
      <c r="E23" s="25">
        <v>173260</v>
      </c>
      <c r="F23" s="25">
        <v>141053.48000000001</v>
      </c>
      <c r="G23" s="25">
        <v>147000</v>
      </c>
      <c r="H23" s="25">
        <v>32589.53</v>
      </c>
      <c r="I23" s="84">
        <v>132000</v>
      </c>
      <c r="J23" s="84">
        <v>132000</v>
      </c>
    </row>
    <row r="24" spans="1:10" x14ac:dyDescent="0.25">
      <c r="A24" s="99" t="s">
        <v>75</v>
      </c>
      <c r="B24" s="100" t="s">
        <v>76</v>
      </c>
      <c r="C24" s="100">
        <v>195235</v>
      </c>
      <c r="D24" s="100">
        <v>170614.47</v>
      </c>
      <c r="E24" s="101">
        <v>200748</v>
      </c>
      <c r="F24" s="101">
        <v>155187.99</v>
      </c>
      <c r="G24" s="101">
        <v>206349</v>
      </c>
      <c r="H24" s="101">
        <v>84003.79</v>
      </c>
      <c r="I24" s="101">
        <v>206349</v>
      </c>
      <c r="J24" s="101">
        <v>212539</v>
      </c>
    </row>
    <row r="25" spans="1:10" x14ac:dyDescent="0.25">
      <c r="A25" s="59"/>
      <c r="B25" s="59" t="s">
        <v>36</v>
      </c>
      <c r="C25" s="22">
        <v>5904730</v>
      </c>
      <c r="D25" s="22">
        <v>6645414.9299999988</v>
      </c>
      <c r="E25" s="22">
        <v>6478028</v>
      </c>
      <c r="F25" s="22">
        <v>6644190.6299999999</v>
      </c>
      <c r="G25" s="22">
        <v>3134244</v>
      </c>
      <c r="H25" s="22">
        <v>2641629.9599999995</v>
      </c>
      <c r="I25" s="59">
        <v>4870778</v>
      </c>
      <c r="J25" s="59">
        <v>6672951</v>
      </c>
    </row>
    <row r="26" spans="1:10" x14ac:dyDescent="0.25">
      <c r="A26" s="84" t="s">
        <v>77</v>
      </c>
      <c r="B26" s="84" t="s">
        <v>78</v>
      </c>
      <c r="C26" s="25">
        <v>180000</v>
      </c>
      <c r="D26" s="25">
        <v>251940.73</v>
      </c>
      <c r="E26" s="25">
        <v>180000</v>
      </c>
      <c r="F26" s="25">
        <v>382504.31</v>
      </c>
      <c r="G26" s="25">
        <v>255000</v>
      </c>
      <c r="H26" s="25">
        <v>285170.98</v>
      </c>
      <c r="I26" s="84">
        <v>350000</v>
      </c>
      <c r="J26" s="84">
        <v>255000</v>
      </c>
    </row>
    <row r="27" spans="1:10" x14ac:dyDescent="0.25">
      <c r="A27" s="84" t="s">
        <v>79</v>
      </c>
      <c r="B27" s="84" t="s">
        <v>37</v>
      </c>
      <c r="C27" s="25">
        <v>6500</v>
      </c>
      <c r="D27" s="25">
        <v>5870.01</v>
      </c>
      <c r="E27" s="25">
        <v>6500</v>
      </c>
      <c r="F27" s="25">
        <v>11254.56</v>
      </c>
      <c r="G27" s="25">
        <v>6500</v>
      </c>
      <c r="H27" s="25">
        <v>16693.3</v>
      </c>
      <c r="I27" s="84">
        <v>21700</v>
      </c>
      <c r="J27" s="84">
        <v>6500</v>
      </c>
    </row>
    <row r="28" spans="1:10" x14ac:dyDescent="0.25">
      <c r="A28" s="84" t="s">
        <v>80</v>
      </c>
      <c r="B28" s="84" t="s">
        <v>81</v>
      </c>
      <c r="C28" s="25">
        <v>2500</v>
      </c>
      <c r="D28" s="25">
        <v>9718</v>
      </c>
      <c r="E28" s="25">
        <v>3000</v>
      </c>
      <c r="F28" s="25">
        <v>10200</v>
      </c>
      <c r="G28" s="25">
        <v>5500</v>
      </c>
      <c r="H28" s="25">
        <v>3210</v>
      </c>
      <c r="I28" s="84">
        <v>3500</v>
      </c>
      <c r="J28" s="84">
        <v>3000</v>
      </c>
    </row>
    <row r="29" spans="1:10" x14ac:dyDescent="0.25">
      <c r="A29" s="84" t="s">
        <v>82</v>
      </c>
      <c r="B29" s="84" t="s">
        <v>83</v>
      </c>
      <c r="C29" s="25">
        <v>2600</v>
      </c>
      <c r="D29" s="25">
        <v>2300</v>
      </c>
      <c r="E29" s="25">
        <v>2600</v>
      </c>
      <c r="F29" s="25">
        <v>15275</v>
      </c>
      <c r="G29" s="25">
        <v>2600</v>
      </c>
      <c r="H29" s="25">
        <v>675</v>
      </c>
      <c r="I29" s="84">
        <v>800</v>
      </c>
      <c r="J29" s="84">
        <v>2600</v>
      </c>
    </row>
    <row r="30" spans="1:10" x14ac:dyDescent="0.25">
      <c r="A30" s="84" t="s">
        <v>84</v>
      </c>
      <c r="B30" s="100" t="s">
        <v>85</v>
      </c>
      <c r="C30" s="100">
        <v>750</v>
      </c>
      <c r="D30" s="100">
        <v>2900</v>
      </c>
      <c r="E30" s="101">
        <v>750</v>
      </c>
      <c r="F30" s="101">
        <v>4400</v>
      </c>
      <c r="G30" s="101">
        <v>1000</v>
      </c>
      <c r="H30" s="101">
        <v>1101</v>
      </c>
      <c r="I30" s="101">
        <v>1700</v>
      </c>
      <c r="J30" s="101">
        <v>1500</v>
      </c>
    </row>
    <row r="31" spans="1:10" x14ac:dyDescent="0.25">
      <c r="A31" s="59"/>
      <c r="B31" s="59" t="s">
        <v>38</v>
      </c>
      <c r="C31" s="22">
        <v>192350</v>
      </c>
      <c r="D31" s="22">
        <v>272728.74</v>
      </c>
      <c r="E31" s="22">
        <v>192850</v>
      </c>
      <c r="F31" s="22">
        <v>423633.87</v>
      </c>
      <c r="G31" s="22">
        <v>270600</v>
      </c>
      <c r="H31" s="22">
        <v>306850.27999999997</v>
      </c>
      <c r="I31" s="59">
        <v>377700</v>
      </c>
      <c r="J31" s="59">
        <v>268600</v>
      </c>
    </row>
    <row r="32" spans="1:10" x14ac:dyDescent="0.25">
      <c r="A32" s="84" t="s">
        <v>86</v>
      </c>
      <c r="B32" s="84" t="s">
        <v>87</v>
      </c>
      <c r="C32" s="25">
        <v>400000</v>
      </c>
      <c r="D32" s="25">
        <v>479763.59</v>
      </c>
      <c r="E32" s="25">
        <v>420000</v>
      </c>
      <c r="F32" s="25">
        <v>399263.29</v>
      </c>
      <c r="G32" s="25">
        <v>430000</v>
      </c>
      <c r="H32" s="25">
        <v>178846.59</v>
      </c>
      <c r="I32" s="84">
        <v>300000</v>
      </c>
      <c r="J32" s="84">
        <v>440000</v>
      </c>
    </row>
    <row r="33" spans="1:10" x14ac:dyDescent="0.25">
      <c r="A33" s="84" t="s">
        <v>88</v>
      </c>
      <c r="B33" s="84" t="s">
        <v>89</v>
      </c>
      <c r="C33" s="25">
        <v>800</v>
      </c>
      <c r="D33" s="25">
        <v>3791.4</v>
      </c>
      <c r="E33" s="25">
        <v>2000</v>
      </c>
      <c r="F33" s="25">
        <v>1421</v>
      </c>
      <c r="G33" s="25">
        <v>2000</v>
      </c>
      <c r="H33" s="25">
        <v>20</v>
      </c>
      <c r="I33" s="84">
        <v>500</v>
      </c>
      <c r="J33" s="84">
        <v>3000</v>
      </c>
    </row>
    <row r="34" spans="1:10" x14ac:dyDescent="0.25">
      <c r="A34" s="84" t="s">
        <v>90</v>
      </c>
      <c r="B34" s="84" t="s">
        <v>91</v>
      </c>
      <c r="C34" s="25">
        <v>580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84">
        <v>0</v>
      </c>
      <c r="J34" s="84">
        <v>0</v>
      </c>
    </row>
    <row r="35" spans="1:10" x14ac:dyDescent="0.25">
      <c r="A35" s="84" t="s">
        <v>92</v>
      </c>
      <c r="B35" s="84" t="s">
        <v>93</v>
      </c>
      <c r="C35" s="25">
        <v>3000</v>
      </c>
      <c r="D35" s="25">
        <v>8920</v>
      </c>
      <c r="E35" s="25">
        <v>4000</v>
      </c>
      <c r="F35" s="25">
        <v>6589.3</v>
      </c>
      <c r="G35" s="25">
        <v>4500</v>
      </c>
      <c r="H35" s="25">
        <v>4149.3</v>
      </c>
      <c r="I35" s="84">
        <v>6500</v>
      </c>
      <c r="J35" s="84">
        <v>4800</v>
      </c>
    </row>
    <row r="36" spans="1:10" x14ac:dyDescent="0.25">
      <c r="A36" s="84" t="s">
        <v>94</v>
      </c>
      <c r="B36" s="84" t="s">
        <v>95</v>
      </c>
      <c r="C36" s="25">
        <v>500</v>
      </c>
      <c r="D36" s="25">
        <v>650</v>
      </c>
      <c r="E36" s="25">
        <v>500</v>
      </c>
      <c r="F36" s="25">
        <v>682</v>
      </c>
      <c r="G36" s="25">
        <v>500</v>
      </c>
      <c r="H36" s="25">
        <v>356.46</v>
      </c>
      <c r="I36" s="84">
        <v>500</v>
      </c>
      <c r="J36" s="84">
        <v>500</v>
      </c>
    </row>
    <row r="37" spans="1:10" x14ac:dyDescent="0.25">
      <c r="A37" s="84" t="s">
        <v>96</v>
      </c>
      <c r="B37" s="84" t="s">
        <v>97</v>
      </c>
      <c r="C37" s="25">
        <v>0</v>
      </c>
      <c r="D37" s="25">
        <v>-10827.24</v>
      </c>
      <c r="E37" s="25">
        <v>0</v>
      </c>
      <c r="F37" s="25">
        <v>-39000.04</v>
      </c>
      <c r="G37" s="25">
        <v>0</v>
      </c>
      <c r="H37" s="25">
        <v>0</v>
      </c>
      <c r="I37" s="84">
        <v>0</v>
      </c>
      <c r="J37" s="84">
        <v>0</v>
      </c>
    </row>
    <row r="38" spans="1:10" x14ac:dyDescent="0.25">
      <c r="A38" s="84" t="s">
        <v>98</v>
      </c>
      <c r="B38" s="84" t="s">
        <v>99</v>
      </c>
      <c r="C38" s="25">
        <v>25</v>
      </c>
      <c r="D38" s="25">
        <v>1091.33</v>
      </c>
      <c r="E38" s="25">
        <v>25</v>
      </c>
      <c r="F38" s="25">
        <v>2276.4299999999998</v>
      </c>
      <c r="G38" s="25">
        <v>700</v>
      </c>
      <c r="H38" s="25">
        <v>1276.8</v>
      </c>
      <c r="I38" s="84">
        <v>2000</v>
      </c>
      <c r="J38" s="84">
        <v>800</v>
      </c>
    </row>
    <row r="39" spans="1:10" x14ac:dyDescent="0.25">
      <c r="A39" s="105" t="s">
        <v>622</v>
      </c>
      <c r="B39" s="105" t="s">
        <v>623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3</v>
      </c>
      <c r="I39" s="105">
        <v>3</v>
      </c>
      <c r="J39" s="105">
        <v>0</v>
      </c>
    </row>
    <row r="40" spans="1:10" x14ac:dyDescent="0.25">
      <c r="A40" s="59"/>
      <c r="B40" s="59" t="s">
        <v>39</v>
      </c>
      <c r="C40" s="22">
        <v>404905</v>
      </c>
      <c r="D40" s="22">
        <v>483389.08000000007</v>
      </c>
      <c r="E40" s="22">
        <v>426525</v>
      </c>
      <c r="F40" s="22">
        <v>371231.98</v>
      </c>
      <c r="G40" s="22">
        <v>437700</v>
      </c>
      <c r="H40" s="22">
        <v>184652.14999999997</v>
      </c>
      <c r="I40" s="59">
        <v>309503</v>
      </c>
      <c r="J40" s="59">
        <v>449100</v>
      </c>
    </row>
    <row r="41" spans="1:10" x14ac:dyDescent="0.25">
      <c r="A41" s="84" t="s">
        <v>100</v>
      </c>
      <c r="B41" s="84" t="s">
        <v>101</v>
      </c>
      <c r="C41" s="25">
        <v>37377</v>
      </c>
      <c r="D41" s="25">
        <v>41994.6</v>
      </c>
      <c r="E41" s="25">
        <v>39000</v>
      </c>
      <c r="F41" s="25">
        <v>39704</v>
      </c>
      <c r="G41" s="25">
        <v>41000</v>
      </c>
      <c r="H41" s="25">
        <v>21167</v>
      </c>
      <c r="I41" s="84">
        <v>41000</v>
      </c>
      <c r="J41" s="84">
        <v>42000</v>
      </c>
    </row>
    <row r="42" spans="1:10" x14ac:dyDescent="0.25">
      <c r="A42" s="84" t="s">
        <v>102</v>
      </c>
      <c r="B42" s="84" t="s">
        <v>103</v>
      </c>
      <c r="C42" s="25">
        <v>133126</v>
      </c>
      <c r="D42" s="25">
        <v>101788.11</v>
      </c>
      <c r="E42" s="25">
        <v>115000</v>
      </c>
      <c r="F42" s="25">
        <v>90360</v>
      </c>
      <c r="G42" s="25">
        <v>120000</v>
      </c>
      <c r="H42" s="25">
        <v>61630</v>
      </c>
      <c r="I42" s="84">
        <v>100000</v>
      </c>
      <c r="J42" s="84">
        <v>100000</v>
      </c>
    </row>
    <row r="43" spans="1:10" x14ac:dyDescent="0.25">
      <c r="A43" s="105" t="s">
        <v>104</v>
      </c>
      <c r="B43" s="105" t="s">
        <v>105</v>
      </c>
      <c r="C43" s="21">
        <v>6000</v>
      </c>
      <c r="D43" s="21">
        <v>6065.8</v>
      </c>
      <c r="E43" s="21">
        <v>6000</v>
      </c>
      <c r="F43" s="21">
        <v>7763.7</v>
      </c>
      <c r="G43" s="21">
        <v>6000</v>
      </c>
      <c r="H43" s="21">
        <v>1747.5</v>
      </c>
      <c r="I43" s="105">
        <v>4000</v>
      </c>
      <c r="J43" s="105">
        <v>6000</v>
      </c>
    </row>
    <row r="44" spans="1:10" x14ac:dyDescent="0.25">
      <c r="A44" s="59"/>
      <c r="B44" s="59" t="s">
        <v>40</v>
      </c>
      <c r="C44" s="22">
        <v>176503</v>
      </c>
      <c r="D44" s="22">
        <v>149848.50999999998</v>
      </c>
      <c r="E44" s="22">
        <v>160000</v>
      </c>
      <c r="F44" s="22">
        <v>137827.70000000001</v>
      </c>
      <c r="G44" s="22">
        <v>167000</v>
      </c>
      <c r="H44" s="22">
        <v>84544.5</v>
      </c>
      <c r="I44" s="59">
        <v>145000</v>
      </c>
      <c r="J44" s="59">
        <v>148000</v>
      </c>
    </row>
    <row r="45" spans="1:10" x14ac:dyDescent="0.25">
      <c r="A45" s="84" t="s">
        <v>106</v>
      </c>
      <c r="B45" s="84" t="s">
        <v>107</v>
      </c>
      <c r="C45" s="25">
        <v>121690</v>
      </c>
      <c r="D45" s="25">
        <v>90007.89</v>
      </c>
      <c r="E45" s="25">
        <v>93000</v>
      </c>
      <c r="F45" s="25">
        <v>101541.61</v>
      </c>
      <c r="G45" s="25">
        <v>93000</v>
      </c>
      <c r="H45" s="25">
        <v>105</v>
      </c>
      <c r="I45" s="84">
        <v>93000</v>
      </c>
      <c r="J45" s="84">
        <v>94000</v>
      </c>
    </row>
    <row r="46" spans="1:10" x14ac:dyDescent="0.25">
      <c r="A46" s="84" t="s">
        <v>265</v>
      </c>
      <c r="B46" s="84" t="s">
        <v>266</v>
      </c>
      <c r="C46" s="25">
        <v>500</v>
      </c>
      <c r="D46" s="25">
        <v>2570</v>
      </c>
      <c r="E46" s="25">
        <v>500</v>
      </c>
      <c r="F46" s="25">
        <v>0</v>
      </c>
      <c r="G46" s="25">
        <v>0</v>
      </c>
      <c r="H46" s="25">
        <v>0</v>
      </c>
      <c r="I46" s="84">
        <v>0</v>
      </c>
      <c r="J46" s="84">
        <v>0</v>
      </c>
    </row>
    <row r="47" spans="1:10" x14ac:dyDescent="0.25">
      <c r="A47" s="84" t="s">
        <v>108</v>
      </c>
      <c r="B47" s="84" t="s">
        <v>109</v>
      </c>
      <c r="C47" s="25">
        <v>9000</v>
      </c>
      <c r="D47" s="25">
        <v>12117.57</v>
      </c>
      <c r="E47" s="25">
        <v>11000</v>
      </c>
      <c r="F47" s="25">
        <v>14033.9</v>
      </c>
      <c r="G47" s="25">
        <v>12000</v>
      </c>
      <c r="H47" s="25">
        <v>0</v>
      </c>
      <c r="I47" s="84">
        <v>12000</v>
      </c>
      <c r="J47" s="84">
        <v>13000</v>
      </c>
    </row>
    <row r="48" spans="1:10" x14ac:dyDescent="0.25">
      <c r="A48" s="84" t="s">
        <v>110</v>
      </c>
      <c r="B48" s="84" t="s">
        <v>111</v>
      </c>
      <c r="C48" s="25">
        <v>7000</v>
      </c>
      <c r="D48" s="25">
        <v>8700</v>
      </c>
      <c r="E48" s="25">
        <v>7000</v>
      </c>
      <c r="F48" s="25">
        <v>11290</v>
      </c>
      <c r="G48" s="25">
        <v>7500</v>
      </c>
      <c r="H48" s="25">
        <v>4320</v>
      </c>
      <c r="I48" s="84">
        <v>7500</v>
      </c>
      <c r="J48" s="84">
        <v>8500</v>
      </c>
    </row>
    <row r="49" spans="1:10" x14ac:dyDescent="0.25">
      <c r="A49" s="84" t="s">
        <v>112</v>
      </c>
      <c r="B49" s="84" t="s">
        <v>113</v>
      </c>
      <c r="C49" s="25">
        <v>50</v>
      </c>
      <c r="D49" s="25">
        <v>50</v>
      </c>
      <c r="E49" s="25">
        <v>0</v>
      </c>
      <c r="F49" s="25">
        <v>41360</v>
      </c>
      <c r="G49" s="25">
        <v>0</v>
      </c>
      <c r="H49" s="25">
        <v>2.39</v>
      </c>
      <c r="I49" s="84">
        <v>2</v>
      </c>
      <c r="J49" s="84">
        <v>0</v>
      </c>
    </row>
    <row r="50" spans="1:10" x14ac:dyDescent="0.25">
      <c r="A50" s="84" t="s">
        <v>114</v>
      </c>
      <c r="B50" s="84" t="s">
        <v>115</v>
      </c>
      <c r="C50" s="25">
        <v>30000</v>
      </c>
      <c r="D50" s="25">
        <v>36505.14</v>
      </c>
      <c r="E50" s="25">
        <v>30000</v>
      </c>
      <c r="F50" s="25">
        <v>29499.35</v>
      </c>
      <c r="G50" s="25">
        <v>31000</v>
      </c>
      <c r="H50" s="25">
        <v>18263</v>
      </c>
      <c r="I50" s="84">
        <v>31000</v>
      </c>
      <c r="J50" s="84">
        <v>32000</v>
      </c>
    </row>
    <row r="51" spans="1:10" x14ac:dyDescent="0.25">
      <c r="A51" s="59"/>
      <c r="B51" s="59" t="s">
        <v>40</v>
      </c>
      <c r="C51" s="22">
        <v>168240</v>
      </c>
      <c r="D51" s="22">
        <v>149950.59999999998</v>
      </c>
      <c r="E51" s="22">
        <v>141500</v>
      </c>
      <c r="F51" s="22">
        <v>197724.86000000002</v>
      </c>
      <c r="G51" s="22">
        <v>143500</v>
      </c>
      <c r="H51" s="22">
        <v>22690.39</v>
      </c>
      <c r="I51" s="59">
        <v>143502</v>
      </c>
      <c r="J51" s="59">
        <v>147500</v>
      </c>
    </row>
    <row r="52" spans="1:10" x14ac:dyDescent="0.25">
      <c r="A52" s="84" t="s">
        <v>116</v>
      </c>
      <c r="B52" s="84" t="s">
        <v>117</v>
      </c>
      <c r="C52" s="25">
        <v>200</v>
      </c>
      <c r="D52" s="25">
        <v>0</v>
      </c>
      <c r="E52" s="25">
        <v>200</v>
      </c>
      <c r="F52" s="25">
        <v>-281.75</v>
      </c>
      <c r="G52" s="25">
        <v>0</v>
      </c>
      <c r="H52" s="25">
        <v>0</v>
      </c>
      <c r="I52" s="84">
        <v>0</v>
      </c>
      <c r="J52" s="84">
        <v>0</v>
      </c>
    </row>
    <row r="53" spans="1:10" x14ac:dyDescent="0.25">
      <c r="A53" s="84" t="s">
        <v>118</v>
      </c>
      <c r="B53" s="84" t="s">
        <v>119</v>
      </c>
      <c r="C53" s="25">
        <v>58</v>
      </c>
      <c r="D53" s="25">
        <v>54.76</v>
      </c>
      <c r="E53" s="25">
        <v>0</v>
      </c>
      <c r="F53" s="25">
        <v>111.91</v>
      </c>
      <c r="G53" s="25">
        <v>0</v>
      </c>
      <c r="H53" s="25">
        <v>401.86</v>
      </c>
      <c r="I53" s="84">
        <v>0</v>
      </c>
      <c r="J53" s="84">
        <v>0</v>
      </c>
    </row>
    <row r="54" spans="1:10" x14ac:dyDescent="0.25">
      <c r="A54" s="84" t="s">
        <v>120</v>
      </c>
      <c r="B54" s="84" t="s">
        <v>121</v>
      </c>
      <c r="C54" s="25">
        <v>150</v>
      </c>
      <c r="D54" s="25">
        <v>100</v>
      </c>
      <c r="E54" s="25">
        <v>100</v>
      </c>
      <c r="F54" s="25">
        <v>0</v>
      </c>
      <c r="G54" s="25">
        <v>50</v>
      </c>
      <c r="H54" s="25">
        <v>75</v>
      </c>
      <c r="I54" s="84">
        <v>150</v>
      </c>
      <c r="J54" s="84">
        <v>50</v>
      </c>
    </row>
    <row r="55" spans="1:10" x14ac:dyDescent="0.25">
      <c r="A55" s="84" t="s">
        <v>122</v>
      </c>
      <c r="B55" s="84" t="s">
        <v>123</v>
      </c>
      <c r="C55" s="25">
        <v>5000</v>
      </c>
      <c r="D55" s="25">
        <v>9055.6299999999992</v>
      </c>
      <c r="E55" s="25">
        <v>4900</v>
      </c>
      <c r="F55" s="25">
        <v>9896.77</v>
      </c>
      <c r="G55" s="25">
        <v>6000</v>
      </c>
      <c r="H55" s="25">
        <v>5109.3100000000004</v>
      </c>
      <c r="I55" s="84">
        <v>7500</v>
      </c>
      <c r="J55" s="84">
        <v>7500</v>
      </c>
    </row>
    <row r="56" spans="1:10" x14ac:dyDescent="0.25">
      <c r="A56" s="84" t="s">
        <v>124</v>
      </c>
      <c r="B56" s="84" t="s">
        <v>125</v>
      </c>
      <c r="C56" s="25">
        <v>81</v>
      </c>
      <c r="D56" s="25">
        <v>-187.96</v>
      </c>
      <c r="E56" s="25">
        <v>0</v>
      </c>
      <c r="F56" s="25">
        <v>-187.93</v>
      </c>
      <c r="G56" s="25">
        <v>0</v>
      </c>
      <c r="H56" s="25">
        <v>-73.37</v>
      </c>
      <c r="I56" s="84">
        <v>-100</v>
      </c>
      <c r="J56" s="84">
        <v>0</v>
      </c>
    </row>
    <row r="57" spans="1:10" x14ac:dyDescent="0.25">
      <c r="A57" s="59"/>
      <c r="B57" s="59" t="s">
        <v>41</v>
      </c>
      <c r="C57" s="22">
        <v>5489</v>
      </c>
      <c r="D57" s="22">
        <v>9022.43</v>
      </c>
      <c r="E57" s="22">
        <v>5200</v>
      </c>
      <c r="F57" s="22">
        <v>9539</v>
      </c>
      <c r="G57" s="22">
        <v>6050</v>
      </c>
      <c r="H57" s="22">
        <v>5512.8</v>
      </c>
      <c r="I57" s="59">
        <v>7550</v>
      </c>
      <c r="J57" s="59">
        <v>7550</v>
      </c>
    </row>
    <row r="58" spans="1:10" x14ac:dyDescent="0.25">
      <c r="A58" s="84" t="s">
        <v>126</v>
      </c>
      <c r="B58" s="84" t="s">
        <v>127</v>
      </c>
      <c r="C58" s="25">
        <v>8000</v>
      </c>
      <c r="D58" s="25">
        <v>30190.74</v>
      </c>
      <c r="E58" s="25">
        <v>12000</v>
      </c>
      <c r="F58" s="25">
        <v>66183</v>
      </c>
      <c r="G58" s="25">
        <v>30000</v>
      </c>
      <c r="H58" s="25">
        <v>61848.03</v>
      </c>
      <c r="I58" s="84">
        <v>80000</v>
      </c>
      <c r="J58" s="84">
        <v>65000</v>
      </c>
    </row>
    <row r="59" spans="1:10" x14ac:dyDescent="0.25">
      <c r="A59" s="84" t="s">
        <v>128</v>
      </c>
      <c r="B59" s="84" t="s">
        <v>129</v>
      </c>
      <c r="C59" s="25">
        <v>600</v>
      </c>
      <c r="D59" s="25">
        <v>710</v>
      </c>
      <c r="E59" s="25">
        <v>670</v>
      </c>
      <c r="F59" s="25">
        <v>662.97</v>
      </c>
      <c r="G59" s="25">
        <v>670</v>
      </c>
      <c r="H59" s="25">
        <v>326.63</v>
      </c>
      <c r="I59" s="84">
        <v>670</v>
      </c>
      <c r="J59" s="84">
        <v>670</v>
      </c>
    </row>
    <row r="60" spans="1:10" x14ac:dyDescent="0.25">
      <c r="A60" s="84" t="s">
        <v>130</v>
      </c>
      <c r="B60" s="84" t="s">
        <v>131</v>
      </c>
      <c r="C60" s="25">
        <v>0</v>
      </c>
      <c r="D60" s="25">
        <v>0</v>
      </c>
      <c r="E60" s="25">
        <v>0</v>
      </c>
      <c r="F60" s="25">
        <v>35266.5</v>
      </c>
      <c r="G60" s="25">
        <v>0</v>
      </c>
      <c r="H60" s="25">
        <v>0</v>
      </c>
      <c r="I60" s="84">
        <v>0</v>
      </c>
      <c r="J60" s="84">
        <v>0</v>
      </c>
    </row>
    <row r="61" spans="1:10" x14ac:dyDescent="0.25">
      <c r="A61" s="84" t="s">
        <v>624</v>
      </c>
      <c r="B61" s="84" t="s">
        <v>625</v>
      </c>
      <c r="C61" s="25">
        <v>0</v>
      </c>
      <c r="D61" s="25">
        <v>0</v>
      </c>
      <c r="E61" s="25">
        <v>0</v>
      </c>
      <c r="F61" s="25">
        <v>273.39</v>
      </c>
      <c r="G61" s="25">
        <v>0</v>
      </c>
      <c r="H61" s="25">
        <v>0</v>
      </c>
      <c r="I61" s="84">
        <v>0</v>
      </c>
      <c r="J61" s="84">
        <v>0</v>
      </c>
    </row>
    <row r="62" spans="1:10" x14ac:dyDescent="0.25">
      <c r="A62" s="84" t="s">
        <v>132</v>
      </c>
      <c r="B62" s="84" t="s">
        <v>133</v>
      </c>
      <c r="C62" s="25">
        <v>50025</v>
      </c>
      <c r="D62" s="25">
        <v>78600.320000000007</v>
      </c>
      <c r="E62" s="25">
        <v>50000</v>
      </c>
      <c r="F62" s="25">
        <v>153841.67000000001</v>
      </c>
      <c r="G62" s="25">
        <v>50000</v>
      </c>
      <c r="H62" s="25">
        <v>9599.58</v>
      </c>
      <c r="I62" s="84">
        <v>13000</v>
      </c>
      <c r="J62" s="84">
        <v>50000</v>
      </c>
    </row>
    <row r="63" spans="1:10" x14ac:dyDescent="0.25">
      <c r="A63" s="84" t="s">
        <v>134</v>
      </c>
      <c r="B63" s="84" t="s">
        <v>135</v>
      </c>
      <c r="C63" s="25">
        <v>0</v>
      </c>
      <c r="D63" s="25">
        <v>696.5</v>
      </c>
      <c r="E63" s="25">
        <v>0</v>
      </c>
      <c r="F63" s="25">
        <v>0</v>
      </c>
      <c r="G63" s="25">
        <v>0</v>
      </c>
      <c r="H63" s="25">
        <v>0</v>
      </c>
      <c r="I63" s="84">
        <v>0</v>
      </c>
      <c r="J63" s="84">
        <v>0</v>
      </c>
    </row>
    <row r="64" spans="1:10" x14ac:dyDescent="0.25">
      <c r="A64" s="84" t="s">
        <v>136</v>
      </c>
      <c r="B64" s="84" t="s">
        <v>137</v>
      </c>
      <c r="C64" s="25">
        <v>56000</v>
      </c>
      <c r="D64" s="25">
        <v>50771.42</v>
      </c>
      <c r="E64" s="25">
        <v>56000</v>
      </c>
      <c r="F64" s="25">
        <v>60146.78</v>
      </c>
      <c r="G64" s="25">
        <v>50000</v>
      </c>
      <c r="H64" s="25">
        <v>17828</v>
      </c>
      <c r="I64" s="84">
        <v>50000</v>
      </c>
      <c r="J64" s="84">
        <v>51000</v>
      </c>
    </row>
    <row r="65" spans="1:10" x14ac:dyDescent="0.25">
      <c r="A65" s="84" t="s">
        <v>138</v>
      </c>
      <c r="B65" s="84" t="s">
        <v>139</v>
      </c>
      <c r="C65" s="25">
        <v>2000</v>
      </c>
      <c r="D65" s="25">
        <v>4121.24</v>
      </c>
      <c r="E65" s="25">
        <v>2000</v>
      </c>
      <c r="F65" s="25">
        <v>3291.68</v>
      </c>
      <c r="G65" s="25">
        <v>2000</v>
      </c>
      <c r="H65" s="25">
        <v>0</v>
      </c>
      <c r="I65" s="84">
        <v>500</v>
      </c>
      <c r="J65" s="84">
        <v>2000</v>
      </c>
    </row>
    <row r="66" spans="1:10" x14ac:dyDescent="0.25">
      <c r="A66" s="84" t="s">
        <v>140</v>
      </c>
      <c r="B66" s="84" t="s">
        <v>141</v>
      </c>
      <c r="C66" s="25">
        <v>100</v>
      </c>
      <c r="D66" s="25">
        <v>1050.97</v>
      </c>
      <c r="E66" s="25">
        <v>0</v>
      </c>
      <c r="F66" s="25">
        <v>595</v>
      </c>
      <c r="G66" s="25">
        <v>0</v>
      </c>
      <c r="H66" s="25">
        <v>150</v>
      </c>
      <c r="I66" s="84">
        <v>150</v>
      </c>
      <c r="J66" s="84">
        <v>0</v>
      </c>
    </row>
    <row r="67" spans="1:10" x14ac:dyDescent="0.25">
      <c r="A67" s="84" t="s">
        <v>142</v>
      </c>
      <c r="B67" s="84" t="s">
        <v>143</v>
      </c>
      <c r="C67" s="25">
        <v>1516</v>
      </c>
      <c r="D67" s="25">
        <v>14550.58</v>
      </c>
      <c r="E67" s="25">
        <v>0</v>
      </c>
      <c r="F67" s="25">
        <v>24005.11</v>
      </c>
      <c r="G67" s="25">
        <v>2400</v>
      </c>
      <c r="H67" s="25">
        <v>3929.58</v>
      </c>
      <c r="I67" s="84">
        <v>7500</v>
      </c>
      <c r="J67" s="84">
        <v>2400</v>
      </c>
    </row>
    <row r="68" spans="1:10" x14ac:dyDescent="0.25">
      <c r="A68" s="84" t="s">
        <v>144</v>
      </c>
      <c r="B68" s="84" t="s">
        <v>145</v>
      </c>
      <c r="C68" s="25">
        <v>3785</v>
      </c>
      <c r="D68" s="25">
        <v>3784.55</v>
      </c>
      <c r="E68" s="25">
        <v>2500</v>
      </c>
      <c r="F68" s="25">
        <v>2284.9699999999998</v>
      </c>
      <c r="G68" s="25">
        <v>2500</v>
      </c>
      <c r="H68" s="25">
        <v>3500</v>
      </c>
      <c r="I68" s="84">
        <v>3500</v>
      </c>
      <c r="J68" s="84">
        <v>2500</v>
      </c>
    </row>
    <row r="69" spans="1:10" x14ac:dyDescent="0.25">
      <c r="A69" s="84" t="s">
        <v>146</v>
      </c>
      <c r="B69" s="84" t="s">
        <v>147</v>
      </c>
      <c r="C69" s="25">
        <v>25000</v>
      </c>
      <c r="D69" s="25">
        <v>25000</v>
      </c>
      <c r="E69" s="25">
        <v>25000</v>
      </c>
      <c r="F69" s="25">
        <v>25000</v>
      </c>
      <c r="G69" s="25">
        <v>25000</v>
      </c>
      <c r="H69" s="25">
        <v>25000</v>
      </c>
      <c r="I69" s="84">
        <v>25000</v>
      </c>
      <c r="J69" s="84">
        <v>25000</v>
      </c>
    </row>
    <row r="70" spans="1:10" x14ac:dyDescent="0.25">
      <c r="A70" s="84" t="s">
        <v>148</v>
      </c>
      <c r="B70" s="84" t="s">
        <v>149</v>
      </c>
      <c r="C70" s="25">
        <v>0</v>
      </c>
      <c r="D70" s="25">
        <v>695</v>
      </c>
      <c r="E70" s="25">
        <v>0</v>
      </c>
      <c r="F70" s="25">
        <v>340</v>
      </c>
      <c r="G70" s="25">
        <v>0</v>
      </c>
      <c r="H70" s="25">
        <v>340</v>
      </c>
      <c r="I70" s="84">
        <v>340</v>
      </c>
      <c r="J70" s="84">
        <v>0</v>
      </c>
    </row>
    <row r="71" spans="1:10" x14ac:dyDescent="0.25">
      <c r="A71" s="84" t="s">
        <v>150</v>
      </c>
      <c r="B71" s="84" t="s">
        <v>151</v>
      </c>
      <c r="C71" s="25">
        <v>60000</v>
      </c>
      <c r="D71" s="25">
        <v>60849.3</v>
      </c>
      <c r="E71" s="25">
        <v>60000</v>
      </c>
      <c r="F71" s="25">
        <v>59952.56</v>
      </c>
      <c r="G71" s="25">
        <v>60000</v>
      </c>
      <c r="H71" s="25">
        <v>30249.1</v>
      </c>
      <c r="I71" s="84">
        <v>60000</v>
      </c>
      <c r="J71" s="84">
        <v>60000</v>
      </c>
    </row>
    <row r="72" spans="1:10" x14ac:dyDescent="0.25">
      <c r="A72" s="84" t="s">
        <v>152</v>
      </c>
      <c r="B72" s="84" t="s">
        <v>153</v>
      </c>
      <c r="C72" s="25">
        <v>10000</v>
      </c>
      <c r="D72" s="25">
        <v>19071</v>
      </c>
      <c r="E72" s="25">
        <v>15500</v>
      </c>
      <c r="F72" s="25">
        <v>1988</v>
      </c>
      <c r="G72" s="25">
        <v>18000</v>
      </c>
      <c r="H72" s="25">
        <v>0</v>
      </c>
      <c r="I72" s="84">
        <v>0</v>
      </c>
      <c r="J72" s="84">
        <v>0</v>
      </c>
    </row>
    <row r="73" spans="1:10" x14ac:dyDescent="0.25">
      <c r="A73" s="84" t="s">
        <v>154</v>
      </c>
      <c r="B73" s="84" t="s">
        <v>155</v>
      </c>
      <c r="C73" s="25">
        <v>40</v>
      </c>
      <c r="D73" s="25">
        <v>174.23</v>
      </c>
      <c r="E73" s="25">
        <v>0</v>
      </c>
      <c r="F73" s="25">
        <v>0</v>
      </c>
      <c r="G73" s="25">
        <v>0</v>
      </c>
      <c r="H73" s="25">
        <v>0</v>
      </c>
      <c r="I73" s="84">
        <v>0</v>
      </c>
      <c r="J73" s="84">
        <v>0</v>
      </c>
    </row>
    <row r="74" spans="1:10" x14ac:dyDescent="0.25">
      <c r="A74" s="84" t="s">
        <v>156</v>
      </c>
      <c r="B74" s="84" t="s">
        <v>157</v>
      </c>
      <c r="C74" s="25">
        <v>3600</v>
      </c>
      <c r="D74" s="25">
        <v>4574.5600000000004</v>
      </c>
      <c r="E74" s="25">
        <v>3600</v>
      </c>
      <c r="F74" s="25">
        <v>5928</v>
      </c>
      <c r="G74" s="25">
        <v>4500</v>
      </c>
      <c r="H74" s="25">
        <v>2165</v>
      </c>
      <c r="I74" s="84">
        <v>4500</v>
      </c>
      <c r="J74" s="84">
        <v>4500</v>
      </c>
    </row>
    <row r="75" spans="1:10" x14ac:dyDescent="0.25">
      <c r="A75" s="84" t="s">
        <v>158</v>
      </c>
      <c r="B75" s="84" t="s">
        <v>159</v>
      </c>
      <c r="C75" s="25">
        <v>0</v>
      </c>
      <c r="D75" s="25">
        <v>75.819999999999993</v>
      </c>
      <c r="E75" s="25">
        <v>0</v>
      </c>
      <c r="F75" s="25">
        <v>117.64</v>
      </c>
      <c r="G75" s="25">
        <v>0</v>
      </c>
      <c r="H75" s="25">
        <v>323.86</v>
      </c>
      <c r="I75" s="84">
        <v>324</v>
      </c>
      <c r="J75" s="84">
        <v>0</v>
      </c>
    </row>
    <row r="76" spans="1:10" x14ac:dyDescent="0.25">
      <c r="A76" s="84" t="s">
        <v>160</v>
      </c>
      <c r="B76" s="84" t="s">
        <v>161</v>
      </c>
      <c r="C76" s="25">
        <v>324000</v>
      </c>
      <c r="D76" s="25">
        <v>361616.4</v>
      </c>
      <c r="E76" s="25">
        <v>354000</v>
      </c>
      <c r="F76" s="25">
        <v>395387.48</v>
      </c>
      <c r="G76" s="25">
        <v>360000</v>
      </c>
      <c r="H76" s="25">
        <v>170275.77</v>
      </c>
      <c r="I76" s="84">
        <v>360000</v>
      </c>
      <c r="J76" s="84">
        <v>392400</v>
      </c>
    </row>
    <row r="77" spans="1:10" x14ac:dyDescent="0.25">
      <c r="A77" s="84" t="s">
        <v>162</v>
      </c>
      <c r="B77" s="84" t="s">
        <v>163</v>
      </c>
      <c r="C77" s="25">
        <v>19000</v>
      </c>
      <c r="D77" s="25">
        <v>18420</v>
      </c>
      <c r="E77" s="25">
        <v>22000</v>
      </c>
      <c r="F77" s="25">
        <v>19845</v>
      </c>
      <c r="G77" s="25">
        <v>17000</v>
      </c>
      <c r="H77" s="25">
        <v>10863</v>
      </c>
      <c r="I77" s="84">
        <v>17000</v>
      </c>
      <c r="J77" s="84">
        <v>18000</v>
      </c>
    </row>
    <row r="78" spans="1:10" x14ac:dyDescent="0.25">
      <c r="A78" s="84" t="s">
        <v>164</v>
      </c>
      <c r="B78" s="84" t="s">
        <v>165</v>
      </c>
      <c r="C78" s="25">
        <v>48000</v>
      </c>
      <c r="D78" s="25">
        <v>66294.48</v>
      </c>
      <c r="E78" s="25">
        <v>50000</v>
      </c>
      <c r="F78" s="25">
        <v>47744</v>
      </c>
      <c r="G78" s="25">
        <v>50000</v>
      </c>
      <c r="H78" s="25">
        <v>11471.75</v>
      </c>
      <c r="I78" s="84">
        <v>20000</v>
      </c>
      <c r="J78" s="84">
        <v>52000</v>
      </c>
    </row>
    <row r="79" spans="1:10" x14ac:dyDescent="0.25">
      <c r="A79" s="84" t="s">
        <v>166</v>
      </c>
      <c r="B79" s="84" t="s">
        <v>167</v>
      </c>
      <c r="C79" s="25">
        <v>135000</v>
      </c>
      <c r="D79" s="25">
        <v>172527.24</v>
      </c>
      <c r="E79" s="25">
        <v>147000</v>
      </c>
      <c r="F79" s="25">
        <v>177512.63</v>
      </c>
      <c r="G79" s="25">
        <v>155000</v>
      </c>
      <c r="H79" s="25">
        <v>64159.8</v>
      </c>
      <c r="I79" s="84">
        <v>155000</v>
      </c>
      <c r="J79" s="84">
        <v>165000</v>
      </c>
    </row>
    <row r="80" spans="1:10" x14ac:dyDescent="0.25">
      <c r="A80" s="84" t="s">
        <v>626</v>
      </c>
      <c r="B80" s="84" t="s">
        <v>627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616</v>
      </c>
      <c r="I80" s="84">
        <v>616</v>
      </c>
      <c r="J80" s="84">
        <v>0</v>
      </c>
    </row>
    <row r="81" spans="1:10" x14ac:dyDescent="0.25">
      <c r="A81" s="84" t="s">
        <v>168</v>
      </c>
      <c r="B81" s="84" t="s">
        <v>169</v>
      </c>
      <c r="C81" s="25">
        <v>7000</v>
      </c>
      <c r="D81" s="25">
        <v>8335</v>
      </c>
      <c r="E81" s="25">
        <v>7000</v>
      </c>
      <c r="F81" s="25">
        <v>6113.03</v>
      </c>
      <c r="G81" s="25">
        <v>7000</v>
      </c>
      <c r="H81" s="25">
        <v>2513.17</v>
      </c>
      <c r="I81" s="84">
        <v>5000</v>
      </c>
      <c r="J81" s="84">
        <v>7500</v>
      </c>
    </row>
    <row r="82" spans="1:10" x14ac:dyDescent="0.25">
      <c r="A82" s="84" t="s">
        <v>170</v>
      </c>
      <c r="B82" s="84" t="s">
        <v>171</v>
      </c>
      <c r="C82" s="25">
        <v>0</v>
      </c>
      <c r="D82" s="25">
        <v>34988.75</v>
      </c>
      <c r="E82" s="25">
        <v>0</v>
      </c>
      <c r="F82" s="25">
        <v>0</v>
      </c>
      <c r="G82" s="25">
        <v>0</v>
      </c>
      <c r="H82" s="25">
        <v>0</v>
      </c>
      <c r="I82" s="84">
        <v>0</v>
      </c>
      <c r="J82" s="84">
        <v>0</v>
      </c>
    </row>
    <row r="83" spans="1:10" x14ac:dyDescent="0.25">
      <c r="A83" s="84" t="s">
        <v>172</v>
      </c>
      <c r="B83" s="84" t="s">
        <v>173</v>
      </c>
      <c r="C83" s="25">
        <v>2000</v>
      </c>
      <c r="D83" s="25">
        <v>198.4</v>
      </c>
      <c r="E83" s="25">
        <v>2000</v>
      </c>
      <c r="F83" s="25">
        <v>787.39</v>
      </c>
      <c r="G83" s="25">
        <v>1000</v>
      </c>
      <c r="H83" s="25">
        <v>0</v>
      </c>
      <c r="I83" s="84">
        <v>1000</v>
      </c>
      <c r="J83" s="84">
        <v>1000</v>
      </c>
    </row>
    <row r="84" spans="1:10" x14ac:dyDescent="0.25">
      <c r="A84" s="84" t="s">
        <v>174</v>
      </c>
      <c r="B84" s="84" t="s">
        <v>175</v>
      </c>
      <c r="C84" s="25">
        <v>51793</v>
      </c>
      <c r="D84" s="25">
        <v>105417.91</v>
      </c>
      <c r="E84" s="25">
        <v>6000</v>
      </c>
      <c r="F84" s="25">
        <v>11327.95</v>
      </c>
      <c r="G84" s="25">
        <v>0</v>
      </c>
      <c r="H84" s="25">
        <v>0</v>
      </c>
      <c r="I84" s="84">
        <v>0</v>
      </c>
      <c r="J84" s="84">
        <v>0</v>
      </c>
    </row>
    <row r="85" spans="1:10" x14ac:dyDescent="0.25">
      <c r="A85" s="59"/>
      <c r="B85" s="59" t="s">
        <v>42</v>
      </c>
      <c r="C85" s="22">
        <v>807459</v>
      </c>
      <c r="D85" s="22">
        <v>1062714.4099999999</v>
      </c>
      <c r="E85" s="22">
        <v>815270</v>
      </c>
      <c r="F85" s="22">
        <v>1098594.7499999998</v>
      </c>
      <c r="G85" s="22">
        <v>835070</v>
      </c>
      <c r="H85" s="22">
        <v>415159.2699999999</v>
      </c>
      <c r="I85" s="59">
        <v>804100</v>
      </c>
      <c r="J85" s="59">
        <v>898970</v>
      </c>
    </row>
    <row r="86" spans="1:10" x14ac:dyDescent="0.25">
      <c r="A86" s="84" t="s">
        <v>178</v>
      </c>
      <c r="B86" s="84" t="s">
        <v>179</v>
      </c>
      <c r="C86" s="25">
        <v>2760</v>
      </c>
      <c r="D86" s="25">
        <v>40575.550000000003</v>
      </c>
      <c r="E86" s="25">
        <v>0</v>
      </c>
      <c r="F86" s="25">
        <v>67325.3</v>
      </c>
      <c r="G86" s="25">
        <v>0</v>
      </c>
      <c r="H86" s="25">
        <v>0</v>
      </c>
      <c r="I86" s="84">
        <v>35802</v>
      </c>
      <c r="J86" s="84">
        <v>0</v>
      </c>
    </row>
    <row r="87" spans="1:10" x14ac:dyDescent="0.25">
      <c r="A87" s="84" t="s">
        <v>267</v>
      </c>
      <c r="B87" s="84" t="s">
        <v>268</v>
      </c>
      <c r="C87" s="25">
        <v>0</v>
      </c>
      <c r="D87" s="25">
        <v>140285.18</v>
      </c>
      <c r="E87" s="25">
        <v>0</v>
      </c>
      <c r="F87" s="25">
        <v>0</v>
      </c>
      <c r="G87" s="25">
        <v>0</v>
      </c>
      <c r="H87" s="25">
        <v>0</v>
      </c>
      <c r="I87" s="84">
        <v>0</v>
      </c>
      <c r="J87" s="84">
        <v>0</v>
      </c>
    </row>
    <row r="88" spans="1:10" x14ac:dyDescent="0.25">
      <c r="A88" s="84" t="s">
        <v>180</v>
      </c>
      <c r="B88" s="84" t="s">
        <v>181</v>
      </c>
      <c r="C88" s="25">
        <v>14360</v>
      </c>
      <c r="D88" s="25">
        <v>35809.230000000003</v>
      </c>
      <c r="E88" s="25">
        <v>0</v>
      </c>
      <c r="F88" s="25">
        <v>21552.5</v>
      </c>
      <c r="G88" s="25">
        <v>36540</v>
      </c>
      <c r="H88" s="25">
        <v>0</v>
      </c>
      <c r="I88" s="84">
        <v>0</v>
      </c>
      <c r="J88" s="84">
        <v>21176</v>
      </c>
    </row>
    <row r="89" spans="1:10" x14ac:dyDescent="0.25">
      <c r="A89" s="84" t="s">
        <v>176</v>
      </c>
      <c r="B89" s="84" t="s">
        <v>177</v>
      </c>
      <c r="C89" s="25">
        <v>31133</v>
      </c>
      <c r="D89" s="25">
        <v>31132.53</v>
      </c>
      <c r="E89" s="25">
        <v>0</v>
      </c>
      <c r="F89" s="25">
        <v>31962.74</v>
      </c>
      <c r="G89" s="25">
        <v>0</v>
      </c>
      <c r="H89" s="25">
        <v>18972.55</v>
      </c>
      <c r="I89" s="84">
        <v>18973</v>
      </c>
      <c r="J89" s="84">
        <v>0</v>
      </c>
    </row>
    <row r="90" spans="1:10" x14ac:dyDescent="0.25">
      <c r="A90" s="59"/>
      <c r="B90" s="59" t="s">
        <v>43</v>
      </c>
      <c r="C90" s="22">
        <v>48253</v>
      </c>
      <c r="D90" s="22">
        <v>247802.49</v>
      </c>
      <c r="E90" s="22">
        <v>0</v>
      </c>
      <c r="F90" s="22">
        <v>120840.54000000001</v>
      </c>
      <c r="G90" s="22">
        <v>36540</v>
      </c>
      <c r="H90" s="22">
        <v>18972.55</v>
      </c>
      <c r="I90" s="59">
        <v>54775</v>
      </c>
      <c r="J90" s="59">
        <v>21176</v>
      </c>
    </row>
    <row r="91" spans="1:10" x14ac:dyDescent="0.25">
      <c r="A91" s="96" t="s">
        <v>182</v>
      </c>
      <c r="B91" s="96" t="s">
        <v>183</v>
      </c>
      <c r="C91" s="64">
        <v>12600</v>
      </c>
      <c r="D91" s="64">
        <v>12600</v>
      </c>
      <c r="E91" s="64">
        <v>12600</v>
      </c>
      <c r="F91" s="64">
        <v>12600</v>
      </c>
      <c r="G91" s="64">
        <v>12600</v>
      </c>
      <c r="H91" s="64">
        <v>0</v>
      </c>
      <c r="I91" s="96">
        <v>12600</v>
      </c>
      <c r="J91" s="96">
        <v>12600</v>
      </c>
    </row>
    <row r="92" spans="1:10" x14ac:dyDescent="0.25">
      <c r="A92" s="84" t="s">
        <v>184</v>
      </c>
      <c r="B92" s="84" t="s">
        <v>185</v>
      </c>
      <c r="C92" s="25">
        <v>30000</v>
      </c>
      <c r="D92" s="25">
        <v>30000</v>
      </c>
      <c r="E92" s="25">
        <v>30000</v>
      </c>
      <c r="F92" s="25">
        <v>30000</v>
      </c>
      <c r="G92" s="25">
        <v>100000</v>
      </c>
      <c r="H92" s="25">
        <v>0</v>
      </c>
      <c r="I92" s="84">
        <v>100000</v>
      </c>
      <c r="J92" s="84">
        <v>51188</v>
      </c>
    </row>
    <row r="93" spans="1:10" x14ac:dyDescent="0.25">
      <c r="A93" s="84" t="s">
        <v>186</v>
      </c>
      <c r="B93" s="84" t="s">
        <v>187</v>
      </c>
      <c r="C93" s="25">
        <v>115750</v>
      </c>
      <c r="D93" s="25">
        <v>115750</v>
      </c>
      <c r="E93" s="25">
        <v>115750</v>
      </c>
      <c r="F93" s="25">
        <v>115750</v>
      </c>
      <c r="G93" s="25">
        <v>115750</v>
      </c>
      <c r="H93" s="25">
        <v>57874.98</v>
      </c>
      <c r="I93" s="84">
        <v>115750</v>
      </c>
      <c r="J93" s="84">
        <v>97750</v>
      </c>
    </row>
    <row r="94" spans="1:10" x14ac:dyDescent="0.25">
      <c r="A94" s="84" t="s">
        <v>188</v>
      </c>
      <c r="B94" s="84" t="s">
        <v>189</v>
      </c>
      <c r="C94" s="25">
        <v>225123</v>
      </c>
      <c r="D94" s="25">
        <v>225123</v>
      </c>
      <c r="E94" s="25">
        <v>265231</v>
      </c>
      <c r="F94" s="25">
        <v>265231</v>
      </c>
      <c r="G94" s="25">
        <v>265329</v>
      </c>
      <c r="H94" s="25">
        <v>132615.48000000001</v>
      </c>
      <c r="I94" s="84">
        <v>265329</v>
      </c>
      <c r="J94" s="84">
        <v>251648</v>
      </c>
    </row>
    <row r="95" spans="1:10" x14ac:dyDescent="0.25">
      <c r="A95" s="84" t="s">
        <v>190</v>
      </c>
      <c r="B95" s="84" t="s">
        <v>191</v>
      </c>
      <c r="C95" s="25">
        <v>7000</v>
      </c>
      <c r="D95" s="25">
        <v>7000</v>
      </c>
      <c r="E95" s="25">
        <v>7000</v>
      </c>
      <c r="F95" s="25">
        <v>7000</v>
      </c>
      <c r="G95" s="25">
        <v>7000</v>
      </c>
      <c r="H95" s="25">
        <v>0</v>
      </c>
      <c r="I95" s="84">
        <v>7000</v>
      </c>
      <c r="J95" s="84">
        <v>7000</v>
      </c>
    </row>
    <row r="96" spans="1:10" x14ac:dyDescent="0.25">
      <c r="A96" s="84" t="s">
        <v>192</v>
      </c>
      <c r="B96" s="84" t="s">
        <v>269</v>
      </c>
      <c r="C96" s="25">
        <v>0</v>
      </c>
      <c r="D96" s="25">
        <v>13484</v>
      </c>
      <c r="E96" s="25">
        <v>0</v>
      </c>
      <c r="F96" s="25">
        <v>0</v>
      </c>
      <c r="G96" s="25">
        <v>0</v>
      </c>
      <c r="H96" s="25">
        <v>0</v>
      </c>
      <c r="I96" s="84">
        <v>0</v>
      </c>
      <c r="J96" s="84">
        <v>0</v>
      </c>
    </row>
    <row r="97" spans="1:10" x14ac:dyDescent="0.25">
      <c r="A97" s="84" t="s">
        <v>628</v>
      </c>
      <c r="B97" s="84" t="s">
        <v>629</v>
      </c>
      <c r="C97" s="25"/>
      <c r="D97" s="25"/>
      <c r="E97" s="25">
        <v>0</v>
      </c>
      <c r="F97" s="25">
        <v>0</v>
      </c>
      <c r="G97" s="25">
        <v>0</v>
      </c>
      <c r="H97" s="25">
        <v>0</v>
      </c>
      <c r="I97" s="84">
        <v>2000</v>
      </c>
      <c r="J97" s="84">
        <v>0</v>
      </c>
    </row>
    <row r="98" spans="1:10" x14ac:dyDescent="0.25">
      <c r="A98" s="84" t="s">
        <v>193</v>
      </c>
      <c r="B98" s="84" t="s">
        <v>194</v>
      </c>
      <c r="C98" s="25">
        <v>842493</v>
      </c>
      <c r="D98" s="25">
        <v>842493</v>
      </c>
      <c r="E98" s="25">
        <v>842493</v>
      </c>
      <c r="F98" s="25">
        <v>842493</v>
      </c>
      <c r="G98" s="25">
        <v>912493</v>
      </c>
      <c r="H98" s="25">
        <v>456246.48</v>
      </c>
      <c r="I98" s="84">
        <v>912493</v>
      </c>
      <c r="J98" s="84">
        <v>842493</v>
      </c>
    </row>
    <row r="99" spans="1:10" x14ac:dyDescent="0.25">
      <c r="A99" s="84" t="s">
        <v>195</v>
      </c>
      <c r="B99" s="84" t="s">
        <v>196</v>
      </c>
      <c r="C99" s="25">
        <v>395913</v>
      </c>
      <c r="D99" s="25">
        <v>395913</v>
      </c>
      <c r="E99" s="25">
        <v>395913</v>
      </c>
      <c r="F99" s="25">
        <v>395913</v>
      </c>
      <c r="G99" s="25">
        <v>395913</v>
      </c>
      <c r="H99" s="25">
        <v>197956.5</v>
      </c>
      <c r="I99" s="84">
        <v>395913</v>
      </c>
      <c r="J99" s="84">
        <v>395913</v>
      </c>
    </row>
    <row r="100" spans="1:10" x14ac:dyDescent="0.25">
      <c r="A100" s="84" t="s">
        <v>197</v>
      </c>
      <c r="B100" s="84" t="s">
        <v>198</v>
      </c>
      <c r="C100" s="25">
        <v>198668</v>
      </c>
      <c r="D100" s="25">
        <v>198668</v>
      </c>
      <c r="E100" s="25">
        <v>198668</v>
      </c>
      <c r="F100" s="25">
        <v>198668</v>
      </c>
      <c r="G100" s="25">
        <v>551666</v>
      </c>
      <c r="H100" s="25">
        <v>275832.59999999998</v>
      </c>
      <c r="I100" s="84">
        <v>551666</v>
      </c>
      <c r="J100" s="84">
        <v>198665</v>
      </c>
    </row>
    <row r="101" spans="1:10" x14ac:dyDescent="0.25">
      <c r="A101" s="84" t="s">
        <v>199</v>
      </c>
      <c r="B101" s="84" t="s">
        <v>200</v>
      </c>
      <c r="C101" s="25">
        <v>765131</v>
      </c>
      <c r="D101" s="25">
        <v>765131</v>
      </c>
      <c r="E101" s="25">
        <v>765131</v>
      </c>
      <c r="F101" s="25">
        <v>765131</v>
      </c>
      <c r="G101" s="25">
        <v>765131</v>
      </c>
      <c r="H101" s="25">
        <v>442565.46</v>
      </c>
      <c r="I101" s="84">
        <v>765131</v>
      </c>
      <c r="J101" s="84">
        <v>765131</v>
      </c>
    </row>
    <row r="102" spans="1:10" x14ac:dyDescent="0.25">
      <c r="A102" s="84" t="s">
        <v>201</v>
      </c>
      <c r="B102" s="84" t="s">
        <v>202</v>
      </c>
      <c r="C102" s="25">
        <v>223805</v>
      </c>
      <c r="D102" s="25">
        <v>223805</v>
      </c>
      <c r="E102" s="25">
        <v>223805</v>
      </c>
      <c r="F102" s="25">
        <v>223805</v>
      </c>
      <c r="G102" s="25">
        <v>223805</v>
      </c>
      <c r="H102" s="25">
        <v>111902.46</v>
      </c>
      <c r="I102" s="84">
        <v>223805</v>
      </c>
      <c r="J102" s="84">
        <v>223805</v>
      </c>
    </row>
    <row r="103" spans="1:10" x14ac:dyDescent="0.25">
      <c r="A103" s="84" t="s">
        <v>203</v>
      </c>
      <c r="B103" s="84" t="s">
        <v>204</v>
      </c>
      <c r="C103" s="25">
        <v>3500</v>
      </c>
      <c r="D103" s="25">
        <v>3500</v>
      </c>
      <c r="E103" s="25">
        <v>3750</v>
      </c>
      <c r="F103" s="25">
        <v>3750</v>
      </c>
      <c r="G103" s="25">
        <v>3750</v>
      </c>
      <c r="H103" s="25">
        <v>0</v>
      </c>
      <c r="I103" s="84">
        <v>3750</v>
      </c>
      <c r="J103" s="84">
        <v>4200</v>
      </c>
    </row>
    <row r="104" spans="1:10" x14ac:dyDescent="0.25">
      <c r="A104" s="59"/>
      <c r="B104" s="59" t="s">
        <v>261</v>
      </c>
      <c r="C104" s="22">
        <v>2819983</v>
      </c>
      <c r="D104" s="22">
        <v>2833467</v>
      </c>
      <c r="E104" s="22">
        <v>2860341</v>
      </c>
      <c r="F104" s="22">
        <v>2860341</v>
      </c>
      <c r="G104" s="22">
        <v>3353437</v>
      </c>
      <c r="H104" s="22">
        <v>1674993.96</v>
      </c>
      <c r="I104" s="59">
        <v>3355437</v>
      </c>
      <c r="J104" s="59">
        <v>2850393</v>
      </c>
    </row>
    <row r="105" spans="1:10" ht="15.75" thickBot="1" x14ac:dyDescent="0.3">
      <c r="A105" s="96"/>
      <c r="B105" s="96" t="s">
        <v>44</v>
      </c>
      <c r="C105" s="64">
        <v>14699509</v>
      </c>
      <c r="D105" s="64">
        <v>16113422.999999998</v>
      </c>
      <c r="E105" s="64">
        <v>15461938</v>
      </c>
      <c r="F105" s="64">
        <v>16365706.779999997</v>
      </c>
      <c r="G105" s="64">
        <v>13146344</v>
      </c>
      <c r="H105" s="64">
        <v>10192763.090000004</v>
      </c>
      <c r="I105" s="96">
        <v>14954875</v>
      </c>
      <c r="J105" s="96">
        <v>17030825</v>
      </c>
    </row>
    <row r="106" spans="1:10" ht="16.5" thickTop="1" thickBot="1" x14ac:dyDescent="0.3">
      <c r="A106" s="90"/>
      <c r="B106" s="90"/>
      <c r="C106" s="27"/>
      <c r="D106" s="27"/>
      <c r="E106" s="27"/>
      <c r="F106" s="27"/>
      <c r="G106" s="27"/>
      <c r="H106" s="27"/>
      <c r="I106" s="90"/>
      <c r="J106" s="90"/>
    </row>
    <row r="107" spans="1:10" ht="15.75" thickTop="1" x14ac:dyDescent="0.25"/>
  </sheetData>
  <pageMargins left="0.7" right="0.7" top="0.75" bottom="0.75" header="0.3" footer="0.3"/>
  <pageSetup scale="67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workbookViewId="0">
      <selection activeCell="D76" sqref="D76"/>
    </sheetView>
  </sheetViews>
  <sheetFormatPr defaultRowHeight="15" x14ac:dyDescent="0.25"/>
  <cols>
    <col min="1" max="1" width="16.28515625" customWidth="1"/>
    <col min="2" max="2" width="30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15" t="s">
        <v>618</v>
      </c>
      <c r="B2" s="33"/>
      <c r="C2" s="31"/>
      <c r="D2" s="31"/>
      <c r="E2" s="31"/>
      <c r="F2" s="31"/>
      <c r="G2" s="32"/>
      <c r="H2" s="32"/>
    </row>
    <row r="3" spans="1:8" x14ac:dyDescent="0.25">
      <c r="A3" s="15" t="s">
        <v>499</v>
      </c>
      <c r="B3" s="33"/>
      <c r="C3" s="31"/>
      <c r="D3" s="31"/>
      <c r="E3" s="31"/>
      <c r="F3" s="31"/>
      <c r="G3" s="32"/>
      <c r="H3" s="34"/>
    </row>
    <row r="4" spans="1:8" x14ac:dyDescent="0.25">
      <c r="A4" s="35"/>
      <c r="B4" s="35"/>
      <c r="C4" s="36"/>
      <c r="D4" s="36"/>
      <c r="E4" s="36"/>
      <c r="F4" s="36"/>
      <c r="G4" s="37"/>
      <c r="H4" s="37"/>
    </row>
    <row r="5" spans="1:8" x14ac:dyDescent="0.25">
      <c r="A5" s="16" t="s">
        <v>32</v>
      </c>
      <c r="B5" s="16" t="s">
        <v>33</v>
      </c>
      <c r="C5" s="38" t="s">
        <v>46</v>
      </c>
      <c r="D5" s="38" t="s">
        <v>46</v>
      </c>
      <c r="E5" s="38" t="s">
        <v>262</v>
      </c>
      <c r="F5" s="38" t="s">
        <v>262</v>
      </c>
      <c r="G5" s="38" t="s">
        <v>262</v>
      </c>
      <c r="H5" s="38" t="s">
        <v>619</v>
      </c>
    </row>
    <row r="6" spans="1:8" x14ac:dyDescent="0.25">
      <c r="A6" s="16" t="s">
        <v>34</v>
      </c>
      <c r="B6" s="16"/>
      <c r="C6" s="38" t="s">
        <v>3</v>
      </c>
      <c r="D6" s="38" t="s">
        <v>47</v>
      </c>
      <c r="E6" s="38" t="s">
        <v>48</v>
      </c>
      <c r="F6" s="38" t="s">
        <v>47</v>
      </c>
      <c r="G6" s="38" t="s">
        <v>49</v>
      </c>
      <c r="H6" s="38" t="s">
        <v>50</v>
      </c>
    </row>
    <row r="7" spans="1:8" ht="15.75" thickBot="1" x14ac:dyDescent="0.3">
      <c r="A7" s="18" t="s">
        <v>2</v>
      </c>
      <c r="B7" s="18"/>
      <c r="C7" s="18"/>
      <c r="D7" s="18"/>
      <c r="E7" s="18" t="s">
        <v>51</v>
      </c>
      <c r="F7" s="18" t="s">
        <v>52</v>
      </c>
      <c r="G7" s="18" t="s">
        <v>51</v>
      </c>
      <c r="H7" s="18" t="s">
        <v>51</v>
      </c>
    </row>
    <row r="8" spans="1:8" ht="15.75" thickTop="1" x14ac:dyDescent="0.25">
      <c r="A8" s="35" t="s">
        <v>500</v>
      </c>
      <c r="B8" s="35" t="s">
        <v>272</v>
      </c>
      <c r="C8" s="20">
        <v>311265</v>
      </c>
      <c r="D8" s="20">
        <v>300427.53000000003</v>
      </c>
      <c r="E8" s="20">
        <v>311957</v>
      </c>
      <c r="F8" s="20">
        <v>124114.41</v>
      </c>
      <c r="G8" s="20">
        <v>320050</v>
      </c>
      <c r="H8" s="20">
        <v>336909</v>
      </c>
    </row>
    <row r="9" spans="1:8" x14ac:dyDescent="0.25">
      <c r="A9" s="35" t="s">
        <v>501</v>
      </c>
      <c r="B9" s="35" t="s">
        <v>502</v>
      </c>
      <c r="C9" s="20">
        <v>121412</v>
      </c>
      <c r="D9" s="20">
        <v>77915.679999999993</v>
      </c>
      <c r="E9" s="20">
        <v>81530</v>
      </c>
      <c r="F9" s="20">
        <v>172.5</v>
      </c>
      <c r="G9" s="20">
        <v>80464</v>
      </c>
      <c r="H9" s="20">
        <v>80464</v>
      </c>
    </row>
    <row r="10" spans="1:8" x14ac:dyDescent="0.25">
      <c r="A10" s="35" t="s">
        <v>503</v>
      </c>
      <c r="B10" s="35" t="s">
        <v>294</v>
      </c>
      <c r="C10" s="20">
        <v>11024</v>
      </c>
      <c r="D10" s="20">
        <v>13233.17</v>
      </c>
      <c r="E10" s="20">
        <v>11024</v>
      </c>
      <c r="F10" s="20">
        <v>7197.17</v>
      </c>
      <c r="G10" s="20">
        <v>13500</v>
      </c>
      <c r="H10" s="20">
        <v>13500</v>
      </c>
    </row>
    <row r="11" spans="1:8" x14ac:dyDescent="0.25">
      <c r="A11" s="35" t="s">
        <v>504</v>
      </c>
      <c r="B11" s="35" t="s">
        <v>305</v>
      </c>
      <c r="C11" s="20">
        <v>100</v>
      </c>
      <c r="D11" s="20">
        <v>668.03</v>
      </c>
      <c r="E11" s="20">
        <v>1052</v>
      </c>
      <c r="F11" s="20">
        <v>135.41</v>
      </c>
      <c r="G11" s="20">
        <v>1052</v>
      </c>
      <c r="H11" s="20">
        <v>1050</v>
      </c>
    </row>
    <row r="12" spans="1:8" x14ac:dyDescent="0.25">
      <c r="A12" s="35" t="s">
        <v>505</v>
      </c>
      <c r="B12" s="35" t="s">
        <v>273</v>
      </c>
      <c r="C12" s="20">
        <v>3420</v>
      </c>
      <c r="D12" s="20">
        <v>3960</v>
      </c>
      <c r="E12" s="20">
        <v>3780</v>
      </c>
      <c r="F12" s="20">
        <v>3480</v>
      </c>
      <c r="G12" s="20">
        <v>3360</v>
      </c>
      <c r="H12" s="20">
        <v>3660</v>
      </c>
    </row>
    <row r="13" spans="1:8" x14ac:dyDescent="0.25">
      <c r="A13" s="35" t="s">
        <v>506</v>
      </c>
      <c r="B13" s="35" t="s">
        <v>274</v>
      </c>
      <c r="C13" s="20">
        <v>25618</v>
      </c>
      <c r="D13" s="20">
        <v>26389.53</v>
      </c>
      <c r="E13" s="20">
        <v>27053</v>
      </c>
      <c r="F13" s="20">
        <v>11930.19</v>
      </c>
      <c r="G13" s="20">
        <v>27767</v>
      </c>
      <c r="H13" s="20">
        <v>36559</v>
      </c>
    </row>
    <row r="14" spans="1:8" x14ac:dyDescent="0.25">
      <c r="A14" s="35" t="s">
        <v>507</v>
      </c>
      <c r="B14" s="35" t="s">
        <v>275</v>
      </c>
      <c r="C14" s="20">
        <v>29645</v>
      </c>
      <c r="D14" s="20">
        <v>30470.93</v>
      </c>
      <c r="E14" s="20">
        <v>30842</v>
      </c>
      <c r="F14" s="20">
        <v>10402.14</v>
      </c>
      <c r="G14" s="20">
        <v>31351</v>
      </c>
      <c r="H14" s="20">
        <v>33774</v>
      </c>
    </row>
    <row r="15" spans="1:8" hidden="1" x14ac:dyDescent="0.25">
      <c r="A15" s="35" t="s">
        <v>508</v>
      </c>
      <c r="B15" s="35" t="s">
        <v>276</v>
      </c>
      <c r="C15" s="20">
        <v>43695</v>
      </c>
      <c r="D15" s="20">
        <v>39188.89</v>
      </c>
      <c r="E15" s="20">
        <v>50765</v>
      </c>
      <c r="F15" s="20">
        <v>24346.98</v>
      </c>
      <c r="G15" s="20">
        <v>50765</v>
      </c>
      <c r="H15" s="20">
        <v>50421</v>
      </c>
    </row>
    <row r="16" spans="1:8" x14ac:dyDescent="0.25">
      <c r="A16" s="35" t="s">
        <v>509</v>
      </c>
      <c r="B16" s="35" t="s">
        <v>277</v>
      </c>
      <c r="C16" s="20">
        <v>9372</v>
      </c>
      <c r="D16" s="20">
        <v>8881.44</v>
      </c>
      <c r="E16" s="20">
        <v>6776</v>
      </c>
      <c r="F16" s="20">
        <v>2285.1</v>
      </c>
      <c r="G16" s="20">
        <v>6887</v>
      </c>
      <c r="H16" s="20">
        <v>4589</v>
      </c>
    </row>
    <row r="17" spans="1:8" x14ac:dyDescent="0.25">
      <c r="A17" s="35" t="s">
        <v>510</v>
      </c>
      <c r="B17" s="35" t="s">
        <v>278</v>
      </c>
      <c r="C17" s="20">
        <v>180</v>
      </c>
      <c r="D17" s="20">
        <v>174.24</v>
      </c>
      <c r="E17" s="20">
        <v>460</v>
      </c>
      <c r="F17" s="20">
        <v>219.21</v>
      </c>
      <c r="G17" s="20">
        <v>1500</v>
      </c>
      <c r="H17" s="20">
        <v>460</v>
      </c>
    </row>
    <row r="18" spans="1:8" x14ac:dyDescent="0.25">
      <c r="A18" s="39"/>
      <c r="B18" s="39" t="s">
        <v>221</v>
      </c>
      <c r="C18" s="22">
        <v>555731</v>
      </c>
      <c r="D18" s="22">
        <v>501309.44000000006</v>
      </c>
      <c r="E18" s="22">
        <v>525239</v>
      </c>
      <c r="F18" s="22">
        <v>184283.11000000002</v>
      </c>
      <c r="G18" s="22">
        <v>536696</v>
      </c>
      <c r="H18" s="22">
        <v>561386</v>
      </c>
    </row>
    <row r="19" spans="1:8" x14ac:dyDescent="0.25">
      <c r="A19" s="95" t="s">
        <v>511</v>
      </c>
      <c r="B19" s="95" t="s">
        <v>279</v>
      </c>
      <c r="C19" s="64">
        <v>610</v>
      </c>
      <c r="D19" s="64">
        <v>436.06</v>
      </c>
      <c r="E19" s="64">
        <v>610</v>
      </c>
      <c r="F19" s="64">
        <v>535.97</v>
      </c>
      <c r="G19" s="64">
        <v>610</v>
      </c>
      <c r="H19" s="64">
        <v>610</v>
      </c>
    </row>
    <row r="20" spans="1:8" x14ac:dyDescent="0.25">
      <c r="A20" s="20" t="s">
        <v>512</v>
      </c>
      <c r="B20" s="20" t="s">
        <v>280</v>
      </c>
      <c r="C20" s="20">
        <v>600</v>
      </c>
      <c r="D20" s="20">
        <v>75.48</v>
      </c>
      <c r="E20" s="20">
        <v>600</v>
      </c>
      <c r="F20" s="20">
        <v>0</v>
      </c>
      <c r="G20" s="20">
        <v>600</v>
      </c>
      <c r="H20" s="20">
        <v>600</v>
      </c>
    </row>
    <row r="21" spans="1:8" x14ac:dyDescent="0.25">
      <c r="A21" s="20" t="s">
        <v>513</v>
      </c>
      <c r="B21" s="20" t="s">
        <v>296</v>
      </c>
      <c r="C21" s="20">
        <v>22130</v>
      </c>
      <c r="D21" s="20">
        <v>16287.01</v>
      </c>
      <c r="E21" s="20">
        <v>22130</v>
      </c>
      <c r="F21" s="20">
        <v>6440.63</v>
      </c>
      <c r="G21" s="20">
        <v>22095</v>
      </c>
      <c r="H21" s="20">
        <v>22095</v>
      </c>
    </row>
    <row r="22" spans="1:8" x14ac:dyDescent="0.25">
      <c r="A22" s="20" t="s">
        <v>514</v>
      </c>
      <c r="B22" s="20" t="s">
        <v>297</v>
      </c>
      <c r="C22" s="20">
        <v>1500</v>
      </c>
      <c r="D22" s="20">
        <v>1355.35</v>
      </c>
      <c r="E22" s="20">
        <v>1500</v>
      </c>
      <c r="F22" s="20">
        <v>1198.46</v>
      </c>
      <c r="G22" s="20">
        <v>6000</v>
      </c>
      <c r="H22" s="20">
        <v>1500</v>
      </c>
    </row>
    <row r="23" spans="1:8" x14ac:dyDescent="0.25">
      <c r="A23" s="20" t="s">
        <v>515</v>
      </c>
      <c r="B23" s="20" t="s">
        <v>427</v>
      </c>
      <c r="C23" s="20">
        <v>3000</v>
      </c>
      <c r="D23" s="20">
        <v>1369.77</v>
      </c>
      <c r="E23" s="20">
        <v>3000</v>
      </c>
      <c r="F23" s="20">
        <v>0</v>
      </c>
      <c r="G23" s="20">
        <v>3000</v>
      </c>
      <c r="H23" s="20">
        <v>4200</v>
      </c>
    </row>
    <row r="24" spans="1:8" x14ac:dyDescent="0.25">
      <c r="A24" s="20" t="s">
        <v>516</v>
      </c>
      <c r="B24" s="20" t="s">
        <v>517</v>
      </c>
      <c r="C24" s="20">
        <v>2000</v>
      </c>
      <c r="D24" s="20">
        <v>1798.01</v>
      </c>
      <c r="E24" s="20">
        <v>2000</v>
      </c>
      <c r="F24" s="20">
        <v>0</v>
      </c>
      <c r="G24" s="20">
        <v>2000</v>
      </c>
      <c r="H24" s="20">
        <v>2000</v>
      </c>
    </row>
    <row r="25" spans="1:8" x14ac:dyDescent="0.25">
      <c r="A25" s="20" t="s">
        <v>518</v>
      </c>
      <c r="B25" s="20" t="s">
        <v>519</v>
      </c>
      <c r="C25" s="20">
        <v>1700</v>
      </c>
      <c r="D25" s="20">
        <v>1000</v>
      </c>
      <c r="E25" s="20">
        <v>1700</v>
      </c>
      <c r="F25" s="20">
        <v>0</v>
      </c>
      <c r="G25" s="20">
        <v>1700</v>
      </c>
      <c r="H25" s="20">
        <v>1700</v>
      </c>
    </row>
    <row r="26" spans="1:8" x14ac:dyDescent="0.25">
      <c r="A26" s="20" t="s">
        <v>520</v>
      </c>
      <c r="B26" s="20" t="s">
        <v>521</v>
      </c>
      <c r="C26" s="20">
        <v>5500</v>
      </c>
      <c r="D26" s="20">
        <v>6410.22</v>
      </c>
      <c r="E26" s="20">
        <v>5500</v>
      </c>
      <c r="F26" s="20">
        <v>0</v>
      </c>
      <c r="G26" s="20">
        <v>5500</v>
      </c>
      <c r="H26" s="20">
        <v>5500</v>
      </c>
    </row>
    <row r="27" spans="1:8" x14ac:dyDescent="0.25">
      <c r="A27" s="20" t="s">
        <v>522</v>
      </c>
      <c r="B27" s="20" t="s">
        <v>523</v>
      </c>
      <c r="C27" s="20">
        <v>35000</v>
      </c>
      <c r="D27" s="20">
        <v>19179.34</v>
      </c>
      <c r="E27" s="20">
        <v>35000</v>
      </c>
      <c r="F27" s="20">
        <v>121.33</v>
      </c>
      <c r="G27" s="20">
        <v>35000</v>
      </c>
      <c r="H27" s="20">
        <v>29000</v>
      </c>
    </row>
    <row r="28" spans="1:8" x14ac:dyDescent="0.25">
      <c r="A28" s="20" t="s">
        <v>524</v>
      </c>
      <c r="B28" s="20" t="s">
        <v>525</v>
      </c>
      <c r="C28" s="20">
        <v>2500</v>
      </c>
      <c r="D28" s="20">
        <v>3172.9</v>
      </c>
      <c r="E28" s="20">
        <v>3500</v>
      </c>
      <c r="F28" s="20">
        <v>271.58999999999997</v>
      </c>
      <c r="G28" s="20">
        <v>3500</v>
      </c>
      <c r="H28" s="20">
        <v>3500</v>
      </c>
    </row>
    <row r="29" spans="1:8" x14ac:dyDescent="0.25">
      <c r="A29" s="20" t="s">
        <v>526</v>
      </c>
      <c r="B29" s="20" t="s">
        <v>281</v>
      </c>
      <c r="C29" s="20">
        <v>4200</v>
      </c>
      <c r="D29" s="20">
        <v>7233.5</v>
      </c>
      <c r="E29" s="20">
        <v>7200</v>
      </c>
      <c r="F29" s="20">
        <v>4477.7299999999996</v>
      </c>
      <c r="G29" s="20">
        <v>9700</v>
      </c>
      <c r="H29" s="20">
        <v>7200</v>
      </c>
    </row>
    <row r="30" spans="1:8" x14ac:dyDescent="0.25">
      <c r="A30" s="22"/>
      <c r="B30" s="22" t="s">
        <v>208</v>
      </c>
      <c r="C30" s="22">
        <v>78740</v>
      </c>
      <c r="D30" s="22">
        <v>58317.64</v>
      </c>
      <c r="E30" s="22">
        <v>82740</v>
      </c>
      <c r="F30" s="22">
        <v>13045.710000000001</v>
      </c>
      <c r="G30" s="22">
        <v>89705</v>
      </c>
      <c r="H30" s="22">
        <v>77905</v>
      </c>
    </row>
    <row r="31" spans="1:8" x14ac:dyDescent="0.25">
      <c r="A31" s="64" t="s">
        <v>527</v>
      </c>
      <c r="B31" s="64" t="s">
        <v>282</v>
      </c>
      <c r="C31" s="64">
        <v>11165</v>
      </c>
      <c r="D31" s="64">
        <v>5678.02</v>
      </c>
      <c r="E31" s="64">
        <v>11165</v>
      </c>
      <c r="F31" s="64">
        <v>2828.32</v>
      </c>
      <c r="G31" s="64">
        <v>4165</v>
      </c>
      <c r="H31" s="64">
        <v>11165</v>
      </c>
    </row>
    <row r="32" spans="1:8" x14ac:dyDescent="0.25">
      <c r="A32" s="60" t="s">
        <v>528</v>
      </c>
      <c r="B32" s="60" t="s">
        <v>529</v>
      </c>
      <c r="C32" s="25">
        <v>27100</v>
      </c>
      <c r="D32" s="25">
        <v>25430.21</v>
      </c>
      <c r="E32" s="25">
        <v>25600</v>
      </c>
      <c r="F32" s="25">
        <v>22705.74</v>
      </c>
      <c r="G32" s="25">
        <v>25400</v>
      </c>
      <c r="H32" s="25">
        <v>25600</v>
      </c>
    </row>
    <row r="33" spans="1:8" x14ac:dyDescent="0.25">
      <c r="A33" s="20" t="s">
        <v>530</v>
      </c>
      <c r="B33" s="20" t="s">
        <v>354</v>
      </c>
      <c r="C33" s="20">
        <v>19600</v>
      </c>
      <c r="D33" s="20">
        <v>22923.17</v>
      </c>
      <c r="E33" s="20">
        <v>19600</v>
      </c>
      <c r="F33" s="20">
        <v>4166.5200000000004</v>
      </c>
      <c r="G33" s="20">
        <v>19600</v>
      </c>
      <c r="H33" s="20">
        <v>19600</v>
      </c>
    </row>
    <row r="34" spans="1:8" x14ac:dyDescent="0.25">
      <c r="A34" s="20" t="s">
        <v>531</v>
      </c>
      <c r="B34" s="20" t="s">
        <v>298</v>
      </c>
      <c r="C34" s="20">
        <v>8711</v>
      </c>
      <c r="D34" s="20">
        <v>5258.04</v>
      </c>
      <c r="E34" s="20">
        <v>8711</v>
      </c>
      <c r="F34" s="20">
        <v>3189.91</v>
      </c>
      <c r="G34" s="20">
        <v>8711</v>
      </c>
      <c r="H34" s="20">
        <v>8711</v>
      </c>
    </row>
    <row r="35" spans="1:8" x14ac:dyDescent="0.25">
      <c r="A35" s="20" t="s">
        <v>532</v>
      </c>
      <c r="B35" s="20" t="s">
        <v>533</v>
      </c>
      <c r="C35" s="20">
        <v>200</v>
      </c>
      <c r="D35" s="20">
        <v>161.01</v>
      </c>
      <c r="E35" s="20">
        <v>200</v>
      </c>
      <c r="F35" s="20">
        <v>0</v>
      </c>
      <c r="G35" s="20">
        <v>200</v>
      </c>
      <c r="H35" s="20">
        <v>200</v>
      </c>
    </row>
    <row r="36" spans="1:8" x14ac:dyDescent="0.25">
      <c r="A36" s="20" t="s">
        <v>534</v>
      </c>
      <c r="B36" s="20" t="s">
        <v>535</v>
      </c>
      <c r="C36" s="20">
        <v>450</v>
      </c>
      <c r="D36" s="20">
        <v>443.53</v>
      </c>
      <c r="E36" s="20">
        <v>450</v>
      </c>
      <c r="F36" s="20">
        <v>866.87</v>
      </c>
      <c r="G36" s="20">
        <v>867</v>
      </c>
      <c r="H36" s="20">
        <v>450</v>
      </c>
    </row>
    <row r="37" spans="1:8" x14ac:dyDescent="0.25">
      <c r="A37" s="20" t="s">
        <v>536</v>
      </c>
      <c r="B37" s="20" t="s">
        <v>283</v>
      </c>
      <c r="C37" s="20">
        <v>200</v>
      </c>
      <c r="D37" s="20">
        <v>109.93</v>
      </c>
      <c r="E37" s="20">
        <v>200</v>
      </c>
      <c r="F37" s="20">
        <v>0</v>
      </c>
      <c r="G37" s="20">
        <v>200</v>
      </c>
      <c r="H37" s="20">
        <v>200</v>
      </c>
    </row>
    <row r="38" spans="1:8" x14ac:dyDescent="0.25">
      <c r="A38" s="20" t="s">
        <v>537</v>
      </c>
      <c r="B38" s="20" t="s">
        <v>538</v>
      </c>
      <c r="C38" s="20">
        <v>2500</v>
      </c>
      <c r="D38" s="20">
        <v>1244.3800000000001</v>
      </c>
      <c r="E38" s="20">
        <v>2500</v>
      </c>
      <c r="F38" s="20">
        <v>374.19</v>
      </c>
      <c r="G38" s="20">
        <v>2500</v>
      </c>
      <c r="H38" s="20">
        <v>2500</v>
      </c>
    </row>
    <row r="39" spans="1:8" x14ac:dyDescent="0.25">
      <c r="A39" s="20" t="s">
        <v>539</v>
      </c>
      <c r="B39" s="20" t="s">
        <v>478</v>
      </c>
      <c r="C39" s="20">
        <v>1000</v>
      </c>
      <c r="D39" s="20">
        <v>937.28</v>
      </c>
      <c r="E39" s="20">
        <v>1000</v>
      </c>
      <c r="F39" s="20">
        <v>387.8</v>
      </c>
      <c r="G39" s="20">
        <v>1000</v>
      </c>
      <c r="H39" s="20">
        <v>1000</v>
      </c>
    </row>
    <row r="40" spans="1:8" x14ac:dyDescent="0.25">
      <c r="A40" s="20" t="s">
        <v>540</v>
      </c>
      <c r="B40" s="20" t="s">
        <v>480</v>
      </c>
      <c r="C40" s="20">
        <v>2000</v>
      </c>
      <c r="D40" s="20">
        <v>263.45</v>
      </c>
      <c r="E40" s="20">
        <v>2000</v>
      </c>
      <c r="F40" s="20">
        <v>0</v>
      </c>
      <c r="G40" s="20">
        <v>2000</v>
      </c>
      <c r="H40" s="20">
        <v>4000</v>
      </c>
    </row>
    <row r="41" spans="1:8" x14ac:dyDescent="0.25">
      <c r="A41" s="20" t="s">
        <v>541</v>
      </c>
      <c r="B41" s="20" t="s">
        <v>542</v>
      </c>
      <c r="C41" s="20">
        <v>1000</v>
      </c>
      <c r="D41" s="20">
        <v>1000</v>
      </c>
      <c r="E41" s="20">
        <v>1000</v>
      </c>
      <c r="F41" s="20">
        <v>0</v>
      </c>
      <c r="G41" s="20">
        <v>1000</v>
      </c>
      <c r="H41" s="20">
        <v>1000</v>
      </c>
    </row>
    <row r="42" spans="1:8" x14ac:dyDescent="0.25">
      <c r="A42" s="22"/>
      <c r="B42" s="22" t="s">
        <v>209</v>
      </c>
      <c r="C42" s="22">
        <v>73926</v>
      </c>
      <c r="D42" s="22">
        <v>63449.01999999999</v>
      </c>
      <c r="E42" s="22">
        <v>72426</v>
      </c>
      <c r="F42" s="22">
        <v>34519.350000000013</v>
      </c>
      <c r="G42" s="22">
        <v>65643</v>
      </c>
      <c r="H42" s="22">
        <v>74426</v>
      </c>
    </row>
    <row r="43" spans="1:8" x14ac:dyDescent="0.25">
      <c r="A43" s="64" t="s">
        <v>543</v>
      </c>
      <c r="B43" s="64" t="s">
        <v>284</v>
      </c>
      <c r="C43" s="64">
        <v>2700</v>
      </c>
      <c r="D43" s="64">
        <v>2690.92</v>
      </c>
      <c r="E43" s="64">
        <v>2700</v>
      </c>
      <c r="F43" s="64">
        <v>1448.78</v>
      </c>
      <c r="G43" s="64">
        <v>3000</v>
      </c>
      <c r="H43" s="64">
        <v>3000</v>
      </c>
    </row>
    <row r="44" spans="1:8" x14ac:dyDescent="0.25">
      <c r="A44" s="60" t="s">
        <v>544</v>
      </c>
      <c r="B44" s="60" t="s">
        <v>285</v>
      </c>
      <c r="C44" s="25">
        <v>27100</v>
      </c>
      <c r="D44" s="25">
        <v>12007.28</v>
      </c>
      <c r="E44" s="25">
        <v>27100</v>
      </c>
      <c r="F44" s="25">
        <v>4485.3999999999996</v>
      </c>
      <c r="G44" s="25">
        <v>10000</v>
      </c>
      <c r="H44" s="25">
        <v>10500</v>
      </c>
    </row>
    <row r="45" spans="1:8" x14ac:dyDescent="0.25">
      <c r="A45" s="20" t="s">
        <v>545</v>
      </c>
      <c r="B45" s="20" t="s">
        <v>286</v>
      </c>
      <c r="C45" s="20">
        <v>7000</v>
      </c>
      <c r="D45" s="20">
        <v>5194.3</v>
      </c>
      <c r="E45" s="20">
        <v>5000</v>
      </c>
      <c r="F45" s="20">
        <v>455.04</v>
      </c>
      <c r="G45" s="20">
        <v>5000</v>
      </c>
      <c r="H45" s="20">
        <v>5000</v>
      </c>
    </row>
    <row r="46" spans="1:8" x14ac:dyDescent="0.25">
      <c r="A46" s="20" t="s">
        <v>546</v>
      </c>
      <c r="B46" s="20" t="s">
        <v>287</v>
      </c>
      <c r="C46" s="20">
        <v>1500</v>
      </c>
      <c r="D46" s="20">
        <v>440.3</v>
      </c>
      <c r="E46" s="20">
        <v>1500</v>
      </c>
      <c r="F46" s="20">
        <v>390</v>
      </c>
      <c r="G46" s="20">
        <v>1500</v>
      </c>
      <c r="H46" s="20">
        <v>1500</v>
      </c>
    </row>
    <row r="47" spans="1:8" x14ac:dyDescent="0.25">
      <c r="A47" s="20" t="s">
        <v>547</v>
      </c>
      <c r="B47" s="20" t="s">
        <v>288</v>
      </c>
      <c r="C47" s="20">
        <v>900</v>
      </c>
      <c r="D47" s="20">
        <v>973.61</v>
      </c>
      <c r="E47" s="20">
        <v>900</v>
      </c>
      <c r="F47" s="20">
        <v>149.53</v>
      </c>
      <c r="G47" s="20">
        <v>900</v>
      </c>
      <c r="H47" s="20">
        <v>900</v>
      </c>
    </row>
    <row r="48" spans="1:8" x14ac:dyDescent="0.25">
      <c r="A48" s="20" t="s">
        <v>548</v>
      </c>
      <c r="B48" s="20" t="s">
        <v>365</v>
      </c>
      <c r="C48" s="20">
        <v>61915</v>
      </c>
      <c r="D48" s="20">
        <v>45844.29</v>
      </c>
      <c r="E48" s="20">
        <v>50000</v>
      </c>
      <c r="F48" s="20">
        <v>19415.57</v>
      </c>
      <c r="G48" s="20">
        <v>50000</v>
      </c>
      <c r="H48" s="20">
        <v>45000</v>
      </c>
    </row>
    <row r="49" spans="1:8" x14ac:dyDescent="0.25">
      <c r="A49" s="20" t="s">
        <v>549</v>
      </c>
      <c r="B49" s="20" t="s">
        <v>289</v>
      </c>
      <c r="C49" s="20">
        <v>44500</v>
      </c>
      <c r="D49" s="20">
        <v>42563.44</v>
      </c>
      <c r="E49" s="20">
        <v>44500</v>
      </c>
      <c r="F49" s="20">
        <v>15423.66</v>
      </c>
      <c r="G49" s="20">
        <v>38174</v>
      </c>
      <c r="H49" s="20">
        <v>52500</v>
      </c>
    </row>
    <row r="50" spans="1:8" x14ac:dyDescent="0.25">
      <c r="A50" s="20" t="s">
        <v>550</v>
      </c>
      <c r="B50" s="20" t="s">
        <v>367</v>
      </c>
      <c r="C50" s="20">
        <v>11000</v>
      </c>
      <c r="D50" s="20">
        <v>10305.870000000001</v>
      </c>
      <c r="E50" s="20">
        <v>11000</v>
      </c>
      <c r="F50" s="20">
        <v>3920.46</v>
      </c>
      <c r="G50" s="20">
        <v>11000</v>
      </c>
      <c r="H50" s="20">
        <v>11000</v>
      </c>
    </row>
    <row r="51" spans="1:8" x14ac:dyDescent="0.25">
      <c r="A51" s="20" t="s">
        <v>551</v>
      </c>
      <c r="B51" s="20" t="s">
        <v>290</v>
      </c>
      <c r="C51" s="20">
        <v>5500</v>
      </c>
      <c r="D51" s="20">
        <v>5085.83</v>
      </c>
      <c r="E51" s="20">
        <v>5500</v>
      </c>
      <c r="F51" s="20">
        <v>2750.02</v>
      </c>
      <c r="G51" s="20">
        <v>5500</v>
      </c>
      <c r="H51" s="20">
        <v>5500</v>
      </c>
    </row>
    <row r="52" spans="1:8" x14ac:dyDescent="0.25">
      <c r="A52" s="20" t="s">
        <v>552</v>
      </c>
      <c r="B52" s="20" t="s">
        <v>553</v>
      </c>
      <c r="C52" s="20">
        <v>5000</v>
      </c>
      <c r="D52" s="20">
        <v>3258.81</v>
      </c>
      <c r="E52" s="20">
        <v>5000</v>
      </c>
      <c r="F52" s="20">
        <v>3028.24</v>
      </c>
      <c r="G52" s="20">
        <v>13000</v>
      </c>
      <c r="H52" s="20">
        <v>11700</v>
      </c>
    </row>
    <row r="53" spans="1:8" x14ac:dyDescent="0.25">
      <c r="A53" s="20" t="s">
        <v>554</v>
      </c>
      <c r="B53" s="20" t="s">
        <v>555</v>
      </c>
      <c r="C53" s="20">
        <v>3500</v>
      </c>
      <c r="D53" s="20">
        <v>0</v>
      </c>
      <c r="E53" s="20">
        <v>3500</v>
      </c>
      <c r="F53" s="20">
        <v>0</v>
      </c>
      <c r="G53" s="20">
        <v>0</v>
      </c>
      <c r="H53" s="20">
        <v>0</v>
      </c>
    </row>
    <row r="54" spans="1:8" x14ac:dyDescent="0.25">
      <c r="A54" s="20" t="s">
        <v>556</v>
      </c>
      <c r="B54" s="20" t="s">
        <v>374</v>
      </c>
      <c r="C54" s="20">
        <v>2601</v>
      </c>
      <c r="D54" s="20">
        <v>1496.48</v>
      </c>
      <c r="E54" s="20">
        <v>2601</v>
      </c>
      <c r="F54" s="20">
        <v>1704.52</v>
      </c>
      <c r="G54" s="20">
        <v>2100</v>
      </c>
      <c r="H54" s="20">
        <v>2121</v>
      </c>
    </row>
    <row r="55" spans="1:8" x14ac:dyDescent="0.25">
      <c r="A55" s="20" t="s">
        <v>557</v>
      </c>
      <c r="B55" s="20" t="s">
        <v>376</v>
      </c>
      <c r="C55" s="20">
        <v>3000</v>
      </c>
      <c r="D55" s="20">
        <v>2103.48</v>
      </c>
      <c r="E55" s="20">
        <v>3000</v>
      </c>
      <c r="F55" s="20">
        <v>1265.68</v>
      </c>
      <c r="G55" s="20">
        <v>3000</v>
      </c>
      <c r="H55" s="20">
        <v>3000</v>
      </c>
    </row>
    <row r="56" spans="1:8" x14ac:dyDescent="0.25">
      <c r="A56" s="20" t="s">
        <v>558</v>
      </c>
      <c r="B56" s="20" t="s">
        <v>378</v>
      </c>
      <c r="C56" s="20">
        <v>24654</v>
      </c>
      <c r="D56" s="20">
        <v>21766.799999999999</v>
      </c>
      <c r="E56" s="20">
        <v>24654</v>
      </c>
      <c r="F56" s="20">
        <v>9771.16</v>
      </c>
      <c r="G56" s="20">
        <v>24654</v>
      </c>
      <c r="H56" s="20">
        <v>23174.76</v>
      </c>
    </row>
    <row r="57" spans="1:8" x14ac:dyDescent="0.25">
      <c r="A57" s="20" t="s">
        <v>559</v>
      </c>
      <c r="B57" s="20" t="s">
        <v>380</v>
      </c>
      <c r="C57" s="20">
        <v>2500</v>
      </c>
      <c r="D57" s="20">
        <v>299.39999999999998</v>
      </c>
      <c r="E57" s="20">
        <v>2500</v>
      </c>
      <c r="F57" s="20">
        <v>149.69999999999999</v>
      </c>
      <c r="G57" s="20">
        <v>2500</v>
      </c>
      <c r="H57" s="20">
        <v>2500</v>
      </c>
    </row>
    <row r="58" spans="1:8" x14ac:dyDescent="0.25">
      <c r="A58" s="20" t="s">
        <v>560</v>
      </c>
      <c r="B58" s="20" t="s">
        <v>300</v>
      </c>
      <c r="C58" s="20">
        <v>2425</v>
      </c>
      <c r="D58" s="20">
        <v>2185.52</v>
      </c>
      <c r="E58" s="20">
        <v>2425</v>
      </c>
      <c r="F58" s="20">
        <v>1195.1099999999999</v>
      </c>
      <c r="G58" s="20">
        <v>2425</v>
      </c>
      <c r="H58" s="20">
        <v>2425</v>
      </c>
    </row>
    <row r="59" spans="1:8" x14ac:dyDescent="0.25">
      <c r="A59" s="20" t="s">
        <v>561</v>
      </c>
      <c r="B59" s="20" t="s">
        <v>291</v>
      </c>
      <c r="C59" s="20">
        <v>1000</v>
      </c>
      <c r="D59" s="20">
        <v>1041.32</v>
      </c>
      <c r="E59" s="20">
        <v>1000</v>
      </c>
      <c r="F59" s="20">
        <v>396.65</v>
      </c>
      <c r="G59" s="20">
        <v>1000</v>
      </c>
      <c r="H59" s="20">
        <v>1000</v>
      </c>
    </row>
    <row r="60" spans="1:8" x14ac:dyDescent="0.25">
      <c r="A60" s="20" t="s">
        <v>562</v>
      </c>
      <c r="B60" s="20" t="s">
        <v>563</v>
      </c>
      <c r="C60" s="20">
        <v>19500</v>
      </c>
      <c r="D60" s="20">
        <v>15165.82</v>
      </c>
      <c r="E60" s="20">
        <v>18000</v>
      </c>
      <c r="F60" s="20">
        <v>11949.74</v>
      </c>
      <c r="G60" s="20">
        <v>18000</v>
      </c>
      <c r="H60" s="20">
        <v>18000</v>
      </c>
    </row>
    <row r="61" spans="1:8" x14ac:dyDescent="0.25">
      <c r="A61" s="20" t="s">
        <v>564</v>
      </c>
      <c r="B61" s="20" t="s">
        <v>565</v>
      </c>
      <c r="C61" s="20">
        <v>500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</row>
    <row r="62" spans="1:8" x14ac:dyDescent="0.25">
      <c r="A62" s="20" t="s">
        <v>566</v>
      </c>
      <c r="B62" s="20" t="s">
        <v>292</v>
      </c>
      <c r="C62" s="20">
        <v>2551</v>
      </c>
      <c r="D62" s="20">
        <v>2644.14</v>
      </c>
      <c r="E62" s="20">
        <v>2801</v>
      </c>
      <c r="F62" s="20">
        <v>573.71</v>
      </c>
      <c r="G62" s="20">
        <v>2801</v>
      </c>
      <c r="H62" s="20">
        <v>2801</v>
      </c>
    </row>
    <row r="63" spans="1:8" x14ac:dyDescent="0.25">
      <c r="A63" s="22"/>
      <c r="B63" s="22" t="s">
        <v>210</v>
      </c>
      <c r="C63" s="22">
        <v>229346</v>
      </c>
      <c r="D63" s="22">
        <v>175067.61</v>
      </c>
      <c r="E63" s="22">
        <v>213681</v>
      </c>
      <c r="F63" s="22">
        <v>78472.969999999987</v>
      </c>
      <c r="G63" s="22">
        <v>194554</v>
      </c>
      <c r="H63" s="22">
        <v>201621.76000000001</v>
      </c>
    </row>
    <row r="64" spans="1:8" x14ac:dyDescent="0.25">
      <c r="A64" s="22" t="s">
        <v>567</v>
      </c>
      <c r="B64" s="22" t="s">
        <v>568</v>
      </c>
      <c r="C64" s="22">
        <v>40000</v>
      </c>
      <c r="D64" s="22">
        <v>0</v>
      </c>
      <c r="E64" s="22">
        <v>10000</v>
      </c>
      <c r="F64" s="22">
        <v>0</v>
      </c>
      <c r="G64" s="22">
        <v>10000</v>
      </c>
      <c r="H64" s="22">
        <v>0</v>
      </c>
    </row>
    <row r="65" spans="1:8" x14ac:dyDescent="0.25">
      <c r="A65" s="20"/>
      <c r="B65" s="20" t="s">
        <v>569</v>
      </c>
      <c r="C65" s="20">
        <v>40000</v>
      </c>
      <c r="D65" s="20">
        <v>0</v>
      </c>
      <c r="E65" s="20">
        <v>10000</v>
      </c>
      <c r="F65" s="20">
        <v>0</v>
      </c>
      <c r="G65" s="20">
        <v>10000</v>
      </c>
      <c r="H65" s="20">
        <v>0</v>
      </c>
    </row>
    <row r="66" spans="1:8" x14ac:dyDescent="0.25">
      <c r="A66" s="64" t="s">
        <v>669</v>
      </c>
      <c r="B66" s="64" t="s">
        <v>271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45000</v>
      </c>
    </row>
    <row r="67" spans="1:8" x14ac:dyDescent="0.25">
      <c r="A67" s="25" t="s">
        <v>570</v>
      </c>
      <c r="B67" s="25" t="s">
        <v>384</v>
      </c>
      <c r="C67" s="25">
        <v>0</v>
      </c>
      <c r="D67" s="25">
        <v>0</v>
      </c>
      <c r="E67" s="25">
        <v>14000</v>
      </c>
      <c r="F67" s="25">
        <v>0</v>
      </c>
      <c r="G67" s="25">
        <v>14000</v>
      </c>
      <c r="H67" s="25">
        <v>14000</v>
      </c>
    </row>
    <row r="68" spans="1:8" x14ac:dyDescent="0.25">
      <c r="A68" s="60" t="s">
        <v>571</v>
      </c>
      <c r="B68" s="60" t="s">
        <v>670</v>
      </c>
      <c r="C68" s="25">
        <v>27000</v>
      </c>
      <c r="D68" s="25">
        <v>25207.86</v>
      </c>
      <c r="E68" s="25">
        <v>27000</v>
      </c>
      <c r="F68" s="25">
        <v>13745.18</v>
      </c>
      <c r="G68" s="25">
        <v>44139</v>
      </c>
      <c r="H68" s="25">
        <v>27000</v>
      </c>
    </row>
    <row r="69" spans="1:8" x14ac:dyDescent="0.25">
      <c r="A69" s="60" t="s">
        <v>572</v>
      </c>
      <c r="B69" s="60" t="s">
        <v>573</v>
      </c>
      <c r="C69" s="25">
        <v>0</v>
      </c>
      <c r="D69" s="25">
        <v>39179.61</v>
      </c>
      <c r="E69" s="25">
        <v>25000</v>
      </c>
      <c r="F69" s="25">
        <v>0</v>
      </c>
      <c r="G69" s="25">
        <v>25000</v>
      </c>
      <c r="H69" s="25">
        <v>10000</v>
      </c>
    </row>
    <row r="70" spans="1:8" ht="15.75" thickBot="1" x14ac:dyDescent="0.3">
      <c r="A70" s="92"/>
      <c r="B70" s="95" t="s">
        <v>249</v>
      </c>
      <c r="C70" s="64">
        <v>27000</v>
      </c>
      <c r="D70" s="64">
        <v>64387.47</v>
      </c>
      <c r="E70" s="64">
        <v>66000</v>
      </c>
      <c r="F70" s="64">
        <v>13745.18</v>
      </c>
      <c r="G70" s="64">
        <v>83139</v>
      </c>
      <c r="H70" s="64">
        <v>96000</v>
      </c>
    </row>
    <row r="71" spans="1:8" ht="16.5" thickTop="1" thickBot="1" x14ac:dyDescent="0.3">
      <c r="A71" s="93"/>
      <c r="B71" s="41" t="s">
        <v>250</v>
      </c>
      <c r="C71" s="27">
        <v>1004743</v>
      </c>
      <c r="D71" s="27">
        <v>862531.18</v>
      </c>
      <c r="E71" s="27">
        <v>970086</v>
      </c>
      <c r="F71" s="27">
        <v>324066.32000000007</v>
      </c>
      <c r="G71" s="27">
        <v>979737</v>
      </c>
      <c r="H71" s="27">
        <v>1011338.76</v>
      </c>
    </row>
    <row r="72" spans="1:8" ht="15.75" thickTop="1" x14ac:dyDescent="0.25">
      <c r="B72" s="60"/>
      <c r="C72" s="25"/>
      <c r="D72" s="25"/>
      <c r="E72" s="25"/>
      <c r="F72" s="25"/>
      <c r="G72" s="25"/>
      <c r="H72" s="25"/>
    </row>
  </sheetData>
  <pageMargins left="0.7" right="0.7" top="0.75" bottom="0.75" header="0.3" footer="0.3"/>
  <pageSetup scale="81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workbookViewId="0">
      <selection activeCell="D72" sqref="D72"/>
    </sheetView>
  </sheetViews>
  <sheetFormatPr defaultRowHeight="15" x14ac:dyDescent="0.25"/>
  <cols>
    <col min="1" max="1" width="13.5703125" customWidth="1"/>
    <col min="2" max="2" width="30" bestFit="1" customWidth="1"/>
  </cols>
  <sheetData>
    <row r="1" spans="1:8" x14ac:dyDescent="0.25">
      <c r="A1" s="26" t="s">
        <v>0</v>
      </c>
      <c r="B1" s="71"/>
      <c r="C1" s="71"/>
      <c r="D1" s="71"/>
      <c r="E1" s="71"/>
      <c r="F1" s="71"/>
      <c r="G1" s="72"/>
      <c r="H1" s="72"/>
    </row>
    <row r="2" spans="1:8" x14ac:dyDescent="0.25">
      <c r="A2" s="26" t="s">
        <v>618</v>
      </c>
      <c r="B2" s="71"/>
      <c r="C2" s="71"/>
      <c r="D2" s="71"/>
      <c r="E2" s="71"/>
      <c r="F2" s="71"/>
      <c r="G2" s="72"/>
      <c r="H2" s="72"/>
    </row>
    <row r="3" spans="1:8" x14ac:dyDescent="0.25">
      <c r="A3" s="26" t="s">
        <v>671</v>
      </c>
      <c r="B3" s="71"/>
      <c r="C3" s="71"/>
      <c r="D3" s="71"/>
      <c r="E3" s="71"/>
      <c r="F3" s="71"/>
      <c r="G3" s="72"/>
      <c r="H3" s="72"/>
    </row>
    <row r="4" spans="1:8" x14ac:dyDescent="0.25">
      <c r="A4" s="20"/>
      <c r="B4" s="20"/>
      <c r="C4" s="20"/>
      <c r="D4" s="20"/>
      <c r="E4" s="20"/>
      <c r="F4" s="20"/>
      <c r="G4" s="68"/>
      <c r="H4" s="68"/>
    </row>
    <row r="5" spans="1:8" x14ac:dyDescent="0.25">
      <c r="A5" s="17" t="s">
        <v>32</v>
      </c>
      <c r="B5" s="17" t="s">
        <v>33</v>
      </c>
      <c r="C5" s="17" t="s">
        <v>46</v>
      </c>
      <c r="D5" s="17" t="s">
        <v>46</v>
      </c>
      <c r="E5" s="17" t="s">
        <v>262</v>
      </c>
      <c r="F5" s="17" t="s">
        <v>262</v>
      </c>
      <c r="G5" s="17" t="s">
        <v>262</v>
      </c>
      <c r="H5" s="17" t="s">
        <v>619</v>
      </c>
    </row>
    <row r="6" spans="1:8" x14ac:dyDescent="0.25">
      <c r="A6" s="17" t="s">
        <v>34</v>
      </c>
      <c r="B6" s="17"/>
      <c r="C6" s="17" t="s">
        <v>3</v>
      </c>
      <c r="D6" s="17" t="s">
        <v>47</v>
      </c>
      <c r="E6" s="17" t="s">
        <v>48</v>
      </c>
      <c r="F6" s="17" t="s">
        <v>47</v>
      </c>
      <c r="G6" s="17" t="s">
        <v>49</v>
      </c>
      <c r="H6" s="17" t="s">
        <v>50</v>
      </c>
    </row>
    <row r="7" spans="1:8" ht="15.75" thickBot="1" x14ac:dyDescent="0.3">
      <c r="A7" s="19" t="s">
        <v>2</v>
      </c>
      <c r="B7" s="19"/>
      <c r="C7" s="19"/>
      <c r="D7" s="19"/>
      <c r="E7" s="19" t="s">
        <v>51</v>
      </c>
      <c r="F7" s="19" t="s">
        <v>52</v>
      </c>
      <c r="G7" s="19" t="s">
        <v>51</v>
      </c>
      <c r="H7" s="19" t="s">
        <v>51</v>
      </c>
    </row>
    <row r="8" spans="1:8" ht="15.75" thickTop="1" x14ac:dyDescent="0.25">
      <c r="A8" s="20" t="s">
        <v>672</v>
      </c>
      <c r="B8" s="20" t="s">
        <v>272</v>
      </c>
      <c r="C8" s="20">
        <v>494857</v>
      </c>
      <c r="D8" s="20">
        <v>480150.59</v>
      </c>
      <c r="E8" s="20">
        <v>510445</v>
      </c>
      <c r="F8" s="20">
        <v>210261.46</v>
      </c>
      <c r="G8" s="20">
        <v>522024</v>
      </c>
      <c r="H8" s="20">
        <v>538270</v>
      </c>
    </row>
    <row r="9" spans="1:8" x14ac:dyDescent="0.25">
      <c r="A9" s="20" t="s">
        <v>673</v>
      </c>
      <c r="B9" s="20" t="s">
        <v>294</v>
      </c>
      <c r="C9" s="20">
        <v>24000</v>
      </c>
      <c r="D9" s="20">
        <v>11532.53</v>
      </c>
      <c r="E9" s="20">
        <v>24000</v>
      </c>
      <c r="F9" s="20">
        <v>3467.29</v>
      </c>
      <c r="G9" s="20">
        <v>24000</v>
      </c>
      <c r="H9" s="20">
        <v>24000</v>
      </c>
    </row>
    <row r="10" spans="1:8" x14ac:dyDescent="0.25">
      <c r="A10" s="20" t="s">
        <v>674</v>
      </c>
      <c r="B10" s="20" t="s">
        <v>305</v>
      </c>
      <c r="C10" s="20">
        <v>3240</v>
      </c>
      <c r="D10" s="20">
        <v>16392.990000000002</v>
      </c>
      <c r="E10" s="20">
        <v>8800</v>
      </c>
      <c r="F10" s="20">
        <v>7026.27</v>
      </c>
      <c r="G10" s="20">
        <v>8800</v>
      </c>
      <c r="H10" s="20">
        <v>8800</v>
      </c>
    </row>
    <row r="11" spans="1:8" x14ac:dyDescent="0.25">
      <c r="A11" s="20" t="s">
        <v>675</v>
      </c>
      <c r="B11" s="20" t="s">
        <v>273</v>
      </c>
      <c r="C11" s="20">
        <v>1620</v>
      </c>
      <c r="D11" s="20">
        <v>1560</v>
      </c>
      <c r="E11" s="20">
        <v>2580</v>
      </c>
      <c r="F11" s="20">
        <v>2340</v>
      </c>
      <c r="G11" s="20">
        <v>2340</v>
      </c>
      <c r="H11" s="20">
        <v>2700</v>
      </c>
    </row>
    <row r="12" spans="1:8" x14ac:dyDescent="0.25">
      <c r="A12" s="20" t="s">
        <v>676</v>
      </c>
      <c r="B12" s="20" t="s">
        <v>274</v>
      </c>
      <c r="C12" s="20">
        <v>45724</v>
      </c>
      <c r="D12" s="20">
        <v>48877.73</v>
      </c>
      <c r="E12" s="20">
        <v>48175</v>
      </c>
      <c r="F12" s="20">
        <v>22161.07</v>
      </c>
      <c r="G12" s="20">
        <v>49324</v>
      </c>
      <c r="H12" s="20">
        <v>64681</v>
      </c>
    </row>
    <row r="13" spans="1:8" x14ac:dyDescent="0.25">
      <c r="A13" s="20" t="s">
        <v>677</v>
      </c>
      <c r="B13" s="20" t="s">
        <v>275</v>
      </c>
      <c r="C13" s="20">
        <v>38432</v>
      </c>
      <c r="D13" s="20">
        <v>37562.44</v>
      </c>
      <c r="E13" s="20">
        <v>39812</v>
      </c>
      <c r="F13" s="20">
        <v>16316.97</v>
      </c>
      <c r="G13" s="20">
        <v>40689</v>
      </c>
      <c r="H13" s="20">
        <v>44549</v>
      </c>
    </row>
    <row r="14" spans="1:8" x14ac:dyDescent="0.25">
      <c r="A14" s="20" t="s">
        <v>678</v>
      </c>
      <c r="B14" s="20" t="s">
        <v>295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 x14ac:dyDescent="0.25">
      <c r="A15" s="20" t="s">
        <v>679</v>
      </c>
      <c r="B15" s="20" t="s">
        <v>276</v>
      </c>
      <c r="C15" s="20">
        <v>85979</v>
      </c>
      <c r="D15" s="20">
        <v>86042.09</v>
      </c>
      <c r="E15" s="20">
        <v>99916</v>
      </c>
      <c r="F15" s="20">
        <v>52912.81</v>
      </c>
      <c r="G15" s="20">
        <v>99916</v>
      </c>
      <c r="H15" s="20">
        <v>99239</v>
      </c>
    </row>
    <row r="16" spans="1:8" x14ac:dyDescent="0.25">
      <c r="A16" s="20" t="s">
        <v>680</v>
      </c>
      <c r="B16" s="20" t="s">
        <v>277</v>
      </c>
      <c r="C16" s="20">
        <v>23098</v>
      </c>
      <c r="D16" s="20">
        <v>22954.84</v>
      </c>
      <c r="E16" s="20">
        <v>16660</v>
      </c>
      <c r="F16" s="20">
        <v>6900.91</v>
      </c>
      <c r="G16" s="20">
        <v>16531</v>
      </c>
      <c r="H16" s="20">
        <v>11324</v>
      </c>
    </row>
    <row r="17" spans="1:8" x14ac:dyDescent="0.25">
      <c r="A17" s="20" t="s">
        <v>681</v>
      </c>
      <c r="B17" s="20" t="s">
        <v>278</v>
      </c>
      <c r="C17" s="20">
        <v>1400</v>
      </c>
      <c r="D17" s="20">
        <v>1353.95</v>
      </c>
      <c r="E17" s="20">
        <v>2560</v>
      </c>
      <c r="F17" s="20">
        <v>1373.67</v>
      </c>
      <c r="G17" s="20">
        <v>2960</v>
      </c>
      <c r="H17" s="20">
        <v>3760</v>
      </c>
    </row>
    <row r="18" spans="1:8" x14ac:dyDescent="0.25">
      <c r="A18" s="22"/>
      <c r="B18" s="22" t="s">
        <v>221</v>
      </c>
      <c r="C18" s="22">
        <v>718350</v>
      </c>
      <c r="D18" s="22">
        <v>706427.15999999992</v>
      </c>
      <c r="E18" s="22">
        <v>752948</v>
      </c>
      <c r="F18" s="22">
        <v>322760.44999999995</v>
      </c>
      <c r="G18" s="22">
        <v>766584</v>
      </c>
      <c r="H18" s="22">
        <v>797323</v>
      </c>
    </row>
    <row r="19" spans="1:8" x14ac:dyDescent="0.25">
      <c r="A19" s="25" t="s">
        <v>575</v>
      </c>
      <c r="B19" s="25" t="s">
        <v>279</v>
      </c>
      <c r="C19" s="25">
        <v>2500</v>
      </c>
      <c r="D19" s="25">
        <v>2873.47</v>
      </c>
      <c r="E19" s="25">
        <v>2500</v>
      </c>
      <c r="F19" s="25">
        <v>719.25</v>
      </c>
      <c r="G19" s="25">
        <v>2500</v>
      </c>
      <c r="H19" s="25">
        <v>2500</v>
      </c>
    </row>
    <row r="20" spans="1:8" x14ac:dyDescent="0.25">
      <c r="A20" s="25" t="s">
        <v>682</v>
      </c>
      <c r="B20" s="25" t="s">
        <v>280</v>
      </c>
      <c r="C20" s="25">
        <v>205</v>
      </c>
      <c r="D20" s="25">
        <v>545.49</v>
      </c>
      <c r="E20" s="25">
        <v>375</v>
      </c>
      <c r="F20" s="25">
        <v>138.38999999999999</v>
      </c>
      <c r="G20" s="25">
        <v>375</v>
      </c>
      <c r="H20" s="25">
        <v>350</v>
      </c>
    </row>
    <row r="21" spans="1:8" x14ac:dyDescent="0.25">
      <c r="A21" s="25" t="s">
        <v>683</v>
      </c>
      <c r="B21" s="25" t="s">
        <v>684</v>
      </c>
      <c r="C21" s="25">
        <v>6500</v>
      </c>
      <c r="D21" s="25">
        <v>6481.92</v>
      </c>
      <c r="E21" s="25">
        <v>6500</v>
      </c>
      <c r="F21" s="25">
        <v>2125</v>
      </c>
      <c r="G21" s="25">
        <v>6500</v>
      </c>
      <c r="H21" s="25">
        <v>6500</v>
      </c>
    </row>
    <row r="22" spans="1:8" x14ac:dyDescent="0.25">
      <c r="A22" s="25" t="s">
        <v>685</v>
      </c>
      <c r="B22" s="25" t="s">
        <v>296</v>
      </c>
      <c r="C22" s="25">
        <v>3000</v>
      </c>
      <c r="D22" s="25">
        <v>1924.19</v>
      </c>
      <c r="E22" s="25">
        <v>3000</v>
      </c>
      <c r="F22" s="25">
        <v>772.12</v>
      </c>
      <c r="G22" s="25">
        <v>3000</v>
      </c>
      <c r="H22" s="25">
        <v>2500</v>
      </c>
    </row>
    <row r="23" spans="1:8" x14ac:dyDescent="0.25">
      <c r="A23" s="25" t="s">
        <v>686</v>
      </c>
      <c r="B23" s="25" t="s">
        <v>297</v>
      </c>
      <c r="C23" s="25">
        <v>2500</v>
      </c>
      <c r="D23" s="25">
        <v>1054</v>
      </c>
      <c r="E23" s="25">
        <v>2500</v>
      </c>
      <c r="F23" s="25">
        <v>394.39</v>
      </c>
      <c r="G23" s="25">
        <v>2500</v>
      </c>
      <c r="H23" s="25">
        <v>3000</v>
      </c>
    </row>
    <row r="24" spans="1:8" x14ac:dyDescent="0.25">
      <c r="A24" s="25" t="s">
        <v>687</v>
      </c>
      <c r="B24" s="25" t="s">
        <v>427</v>
      </c>
      <c r="C24" s="25">
        <v>13500</v>
      </c>
      <c r="D24" s="25">
        <v>17959.52</v>
      </c>
      <c r="E24" s="25">
        <v>15500</v>
      </c>
      <c r="F24" s="25">
        <v>5228</v>
      </c>
      <c r="G24" s="25">
        <v>15500</v>
      </c>
      <c r="H24" s="25">
        <v>15500</v>
      </c>
    </row>
    <row r="25" spans="1:8" x14ac:dyDescent="0.25">
      <c r="A25" s="25" t="s">
        <v>688</v>
      </c>
      <c r="B25" s="25" t="s">
        <v>517</v>
      </c>
      <c r="C25" s="25">
        <v>3000</v>
      </c>
      <c r="D25" s="25">
        <v>7142.8</v>
      </c>
      <c r="E25" s="25">
        <v>3500</v>
      </c>
      <c r="F25" s="25">
        <v>389.7</v>
      </c>
      <c r="G25" s="25">
        <v>3500</v>
      </c>
      <c r="H25" s="25">
        <v>7000</v>
      </c>
    </row>
    <row r="26" spans="1:8" x14ac:dyDescent="0.25">
      <c r="A26" s="25" t="s">
        <v>689</v>
      </c>
      <c r="B26" s="25" t="s">
        <v>519</v>
      </c>
      <c r="C26" s="25">
        <v>6500</v>
      </c>
      <c r="D26" s="25">
        <v>6237.11</v>
      </c>
      <c r="E26" s="25">
        <v>6500</v>
      </c>
      <c r="F26" s="25">
        <v>496.95</v>
      </c>
      <c r="G26" s="25">
        <v>1500</v>
      </c>
      <c r="H26" s="25">
        <v>4000</v>
      </c>
    </row>
    <row r="27" spans="1:8" x14ac:dyDescent="0.25">
      <c r="A27" s="25" t="s">
        <v>690</v>
      </c>
      <c r="B27" s="25" t="s">
        <v>691</v>
      </c>
      <c r="C27" s="25">
        <v>46000</v>
      </c>
      <c r="D27" s="25">
        <v>39881.379999999997</v>
      </c>
      <c r="E27" s="25">
        <v>48000</v>
      </c>
      <c r="F27" s="25">
        <v>20268.93</v>
      </c>
      <c r="G27" s="25">
        <v>48000</v>
      </c>
      <c r="H27" s="25">
        <v>48000</v>
      </c>
    </row>
    <row r="28" spans="1:8" x14ac:dyDescent="0.25">
      <c r="A28" s="25" t="s">
        <v>692</v>
      </c>
      <c r="B28" s="25" t="s">
        <v>693</v>
      </c>
      <c r="C28" s="25">
        <v>3000</v>
      </c>
      <c r="D28" s="25">
        <v>1198.79</v>
      </c>
      <c r="E28" s="25">
        <v>3000</v>
      </c>
      <c r="F28" s="25">
        <v>19.989999999999998</v>
      </c>
      <c r="G28" s="25">
        <v>1000</v>
      </c>
      <c r="H28" s="25">
        <v>3000</v>
      </c>
    </row>
    <row r="29" spans="1:8" x14ac:dyDescent="0.25">
      <c r="A29" s="25" t="s">
        <v>694</v>
      </c>
      <c r="B29" s="25" t="s">
        <v>695</v>
      </c>
      <c r="C29" s="25">
        <v>1000</v>
      </c>
      <c r="D29" s="25">
        <v>2853.84</v>
      </c>
      <c r="E29" s="25">
        <v>1000</v>
      </c>
      <c r="F29" s="25">
        <v>1231.57</v>
      </c>
      <c r="G29" s="25">
        <v>1500</v>
      </c>
      <c r="H29" s="25">
        <v>1000</v>
      </c>
    </row>
    <row r="30" spans="1:8" x14ac:dyDescent="0.25">
      <c r="A30" s="25" t="s">
        <v>696</v>
      </c>
      <c r="B30" s="25" t="s">
        <v>697</v>
      </c>
      <c r="C30" s="25">
        <v>10000</v>
      </c>
      <c r="D30" s="25">
        <v>12913.92</v>
      </c>
      <c r="E30" s="25">
        <v>10000</v>
      </c>
      <c r="F30" s="25">
        <v>2924.97</v>
      </c>
      <c r="G30" s="25">
        <v>10000</v>
      </c>
      <c r="H30" s="25">
        <v>0</v>
      </c>
    </row>
    <row r="31" spans="1:8" x14ac:dyDescent="0.25">
      <c r="A31" s="25" t="s">
        <v>698</v>
      </c>
      <c r="B31" s="25" t="s">
        <v>699</v>
      </c>
      <c r="C31" s="25">
        <v>3500</v>
      </c>
      <c r="D31" s="25">
        <v>4317.42</v>
      </c>
      <c r="E31" s="25">
        <v>3500</v>
      </c>
      <c r="F31" s="25">
        <v>2086.25</v>
      </c>
      <c r="G31" s="25">
        <v>4000</v>
      </c>
      <c r="H31" s="25">
        <v>5000</v>
      </c>
    </row>
    <row r="32" spans="1:8" x14ac:dyDescent="0.25">
      <c r="A32" s="25" t="s">
        <v>700</v>
      </c>
      <c r="B32" s="25" t="s">
        <v>701</v>
      </c>
      <c r="C32" s="25">
        <v>75000</v>
      </c>
      <c r="D32" s="25">
        <v>86446.17</v>
      </c>
      <c r="E32" s="25">
        <v>75000</v>
      </c>
      <c r="F32" s="25">
        <v>52285.88</v>
      </c>
      <c r="G32" s="25">
        <v>75000</v>
      </c>
      <c r="H32" s="25">
        <v>85000</v>
      </c>
    </row>
    <row r="33" spans="1:8" x14ac:dyDescent="0.25">
      <c r="A33" s="25" t="s">
        <v>702</v>
      </c>
      <c r="B33" s="25" t="s">
        <v>281</v>
      </c>
      <c r="C33" s="25">
        <v>2500</v>
      </c>
      <c r="D33" s="25">
        <v>4080.37</v>
      </c>
      <c r="E33" s="25">
        <v>2500</v>
      </c>
      <c r="F33" s="25">
        <v>1286.3499999999999</v>
      </c>
      <c r="G33" s="25">
        <v>2500</v>
      </c>
      <c r="H33" s="25">
        <v>2500</v>
      </c>
    </row>
    <row r="34" spans="1:8" x14ac:dyDescent="0.25">
      <c r="A34" s="22"/>
      <c r="B34" s="22" t="s">
        <v>208</v>
      </c>
      <c r="C34" s="22">
        <v>178705</v>
      </c>
      <c r="D34" s="22">
        <v>195910.38999999998</v>
      </c>
      <c r="E34" s="22">
        <v>183375</v>
      </c>
      <c r="F34" s="22">
        <v>90367.74</v>
      </c>
      <c r="G34" s="22">
        <v>177375</v>
      </c>
      <c r="H34" s="22">
        <v>185850</v>
      </c>
    </row>
    <row r="35" spans="1:8" x14ac:dyDescent="0.25">
      <c r="A35" s="25" t="s">
        <v>703</v>
      </c>
      <c r="B35" s="25" t="s">
        <v>704</v>
      </c>
      <c r="C35" s="25">
        <v>18000</v>
      </c>
      <c r="D35" s="25">
        <v>25924.9</v>
      </c>
      <c r="E35" s="25">
        <v>18000</v>
      </c>
      <c r="F35" s="25">
        <v>15335.21</v>
      </c>
      <c r="G35" s="25">
        <v>20100</v>
      </c>
      <c r="H35" s="25">
        <v>18000</v>
      </c>
    </row>
    <row r="36" spans="1:8" x14ac:dyDescent="0.25">
      <c r="A36" s="25" t="s">
        <v>576</v>
      </c>
      <c r="B36" s="25" t="s">
        <v>282</v>
      </c>
      <c r="C36" s="25">
        <v>8000</v>
      </c>
      <c r="D36" s="25">
        <v>6456.86</v>
      </c>
      <c r="E36" s="25">
        <v>8000</v>
      </c>
      <c r="F36" s="25">
        <v>1326.32</v>
      </c>
      <c r="G36" s="25">
        <v>4800</v>
      </c>
      <c r="H36" s="25">
        <v>8000</v>
      </c>
    </row>
    <row r="37" spans="1:8" x14ac:dyDescent="0.25">
      <c r="A37" s="25" t="s">
        <v>705</v>
      </c>
      <c r="B37" s="25" t="s">
        <v>529</v>
      </c>
      <c r="C37" s="25">
        <v>7000</v>
      </c>
      <c r="D37" s="25">
        <v>7095.26</v>
      </c>
      <c r="E37" s="25">
        <v>7000</v>
      </c>
      <c r="F37" s="25">
        <v>1170.04</v>
      </c>
      <c r="G37" s="25">
        <v>4750</v>
      </c>
      <c r="H37" s="25">
        <v>7000</v>
      </c>
    </row>
    <row r="38" spans="1:8" x14ac:dyDescent="0.25">
      <c r="A38" s="25" t="s">
        <v>706</v>
      </c>
      <c r="B38" s="25" t="s">
        <v>354</v>
      </c>
      <c r="C38" s="25">
        <v>5000</v>
      </c>
      <c r="D38" s="25">
        <v>19753.48</v>
      </c>
      <c r="E38" s="25">
        <v>5000</v>
      </c>
      <c r="F38" s="25">
        <v>2456.98</v>
      </c>
      <c r="G38" s="25">
        <v>5250</v>
      </c>
      <c r="H38" s="25">
        <v>5000</v>
      </c>
    </row>
    <row r="39" spans="1:8" x14ac:dyDescent="0.25">
      <c r="A39" s="25" t="s">
        <v>707</v>
      </c>
      <c r="B39" s="25" t="s">
        <v>298</v>
      </c>
      <c r="C39" s="25">
        <v>2000</v>
      </c>
      <c r="D39" s="25">
        <v>364.46</v>
      </c>
      <c r="E39" s="25">
        <v>2000</v>
      </c>
      <c r="F39" s="25">
        <v>76.58</v>
      </c>
      <c r="G39" s="25">
        <v>2000</v>
      </c>
      <c r="H39" s="25">
        <v>2000</v>
      </c>
    </row>
    <row r="40" spans="1:8" x14ac:dyDescent="0.25">
      <c r="A40" s="25" t="s">
        <v>708</v>
      </c>
      <c r="B40" s="25" t="s">
        <v>283</v>
      </c>
      <c r="C40" s="25">
        <v>500</v>
      </c>
      <c r="D40" s="25">
        <v>0</v>
      </c>
      <c r="E40" s="25">
        <v>500</v>
      </c>
      <c r="F40" s="25">
        <v>0</v>
      </c>
      <c r="G40" s="25">
        <v>500</v>
      </c>
      <c r="H40" s="25">
        <v>500</v>
      </c>
    </row>
    <row r="41" spans="1:8" x14ac:dyDescent="0.25">
      <c r="A41" s="25" t="s">
        <v>709</v>
      </c>
      <c r="B41" s="25" t="s">
        <v>401</v>
      </c>
      <c r="C41" s="25">
        <v>0</v>
      </c>
      <c r="D41" s="25">
        <v>0</v>
      </c>
      <c r="E41" s="25">
        <v>0</v>
      </c>
      <c r="F41" s="25">
        <v>1555.13</v>
      </c>
      <c r="G41" s="25">
        <v>3000</v>
      </c>
      <c r="H41" s="25">
        <v>2500</v>
      </c>
    </row>
    <row r="42" spans="1:8" x14ac:dyDescent="0.25">
      <c r="A42" s="21" t="s">
        <v>710</v>
      </c>
      <c r="B42" s="21" t="s">
        <v>484</v>
      </c>
      <c r="C42" s="21">
        <v>500</v>
      </c>
      <c r="D42" s="21">
        <v>0</v>
      </c>
      <c r="E42" s="21">
        <v>500</v>
      </c>
      <c r="F42" s="21">
        <v>0</v>
      </c>
      <c r="G42" s="21">
        <v>0</v>
      </c>
      <c r="H42" s="21">
        <v>0</v>
      </c>
    </row>
    <row r="43" spans="1:8" x14ac:dyDescent="0.25">
      <c r="A43" s="22"/>
      <c r="B43" s="22" t="s">
        <v>209</v>
      </c>
      <c r="C43" s="22">
        <v>41000</v>
      </c>
      <c r="D43" s="22">
        <v>59594.96</v>
      </c>
      <c r="E43" s="22">
        <v>41000</v>
      </c>
      <c r="F43" s="22">
        <v>21920.260000000002</v>
      </c>
      <c r="G43" s="22">
        <v>40400</v>
      </c>
      <c r="H43" s="22">
        <v>43000</v>
      </c>
    </row>
    <row r="44" spans="1:8" x14ac:dyDescent="0.25">
      <c r="A44" s="25" t="s">
        <v>711</v>
      </c>
      <c r="B44" s="25" t="s">
        <v>284</v>
      </c>
      <c r="C44" s="25">
        <v>6000</v>
      </c>
      <c r="D44" s="25">
        <v>3839.77</v>
      </c>
      <c r="E44" s="25">
        <v>3600</v>
      </c>
      <c r="F44" s="25">
        <v>2305.56</v>
      </c>
      <c r="G44" s="25">
        <v>4615</v>
      </c>
      <c r="H44" s="25">
        <v>4615</v>
      </c>
    </row>
    <row r="45" spans="1:8" x14ac:dyDescent="0.25">
      <c r="A45" s="25" t="s">
        <v>577</v>
      </c>
      <c r="B45" s="25" t="s">
        <v>299</v>
      </c>
      <c r="C45" s="25">
        <v>3000</v>
      </c>
      <c r="D45" s="25">
        <v>4749.5</v>
      </c>
      <c r="E45" s="25">
        <v>4500</v>
      </c>
      <c r="F45" s="25">
        <v>3590.9399999999996</v>
      </c>
      <c r="G45" s="25">
        <v>4500</v>
      </c>
      <c r="H45" s="25">
        <v>5000</v>
      </c>
    </row>
    <row r="46" spans="1:8" x14ac:dyDescent="0.25">
      <c r="A46" s="25" t="s">
        <v>712</v>
      </c>
      <c r="B46" s="25" t="s">
        <v>285</v>
      </c>
      <c r="C46" s="25">
        <v>7422</v>
      </c>
      <c r="D46" s="25">
        <v>8351.56</v>
      </c>
      <c r="E46" s="25">
        <v>8603</v>
      </c>
      <c r="F46" s="25">
        <v>4376.71</v>
      </c>
      <c r="G46" s="25">
        <v>8753.42</v>
      </c>
      <c r="H46" s="25">
        <v>9191.0910000000003</v>
      </c>
    </row>
    <row r="47" spans="1:8" x14ac:dyDescent="0.25">
      <c r="A47" s="25" t="s">
        <v>713</v>
      </c>
      <c r="B47" s="25" t="s">
        <v>286</v>
      </c>
      <c r="C47" s="25">
        <v>23000</v>
      </c>
      <c r="D47" s="25">
        <v>35605.599999999999</v>
      </c>
      <c r="E47" s="25">
        <v>27000</v>
      </c>
      <c r="F47" s="25">
        <v>9409.7999999999993</v>
      </c>
      <c r="G47" s="25">
        <v>29000</v>
      </c>
      <c r="H47" s="25">
        <v>27000</v>
      </c>
    </row>
    <row r="48" spans="1:8" x14ac:dyDescent="0.25">
      <c r="A48" s="25" t="s">
        <v>714</v>
      </c>
      <c r="B48" s="25" t="s">
        <v>287</v>
      </c>
      <c r="C48" s="25">
        <v>48500</v>
      </c>
      <c r="D48" s="25">
        <v>49615.79</v>
      </c>
      <c r="E48" s="25">
        <v>50000</v>
      </c>
      <c r="F48" s="25">
        <v>4884.97</v>
      </c>
      <c r="G48" s="25">
        <v>43491</v>
      </c>
      <c r="H48" s="25">
        <v>50000</v>
      </c>
    </row>
    <row r="49" spans="1:8" x14ac:dyDescent="0.25">
      <c r="A49" s="25" t="s">
        <v>715</v>
      </c>
      <c r="B49" s="25" t="s">
        <v>288</v>
      </c>
      <c r="C49" s="25">
        <v>10000</v>
      </c>
      <c r="D49" s="25">
        <v>11470.29</v>
      </c>
      <c r="E49" s="25">
        <v>10000</v>
      </c>
      <c r="F49" s="25">
        <v>8594</v>
      </c>
      <c r="G49" s="25">
        <v>13000</v>
      </c>
      <c r="H49" s="25">
        <v>10000</v>
      </c>
    </row>
    <row r="50" spans="1:8" x14ac:dyDescent="0.25">
      <c r="A50" s="25" t="s">
        <v>716</v>
      </c>
      <c r="B50" s="25" t="s">
        <v>365</v>
      </c>
      <c r="C50" s="25">
        <v>44541</v>
      </c>
      <c r="D50" s="25">
        <v>35339.31</v>
      </c>
      <c r="E50" s="25">
        <v>36000</v>
      </c>
      <c r="F50" s="25">
        <v>21076.400000000001</v>
      </c>
      <c r="G50" s="25">
        <v>36000</v>
      </c>
      <c r="H50" s="25">
        <v>32400</v>
      </c>
    </row>
    <row r="51" spans="1:8" x14ac:dyDescent="0.25">
      <c r="A51" s="25" t="s">
        <v>717</v>
      </c>
      <c r="B51" s="25" t="s">
        <v>289</v>
      </c>
      <c r="C51" s="25">
        <v>16000</v>
      </c>
      <c r="D51" s="25">
        <v>17172.43</v>
      </c>
      <c r="E51" s="25">
        <v>16000</v>
      </c>
      <c r="F51" s="25">
        <v>4040.21</v>
      </c>
      <c r="G51" s="25">
        <v>10000</v>
      </c>
      <c r="H51" s="25">
        <v>16000</v>
      </c>
    </row>
    <row r="52" spans="1:8" x14ac:dyDescent="0.25">
      <c r="A52" s="25" t="s">
        <v>718</v>
      </c>
      <c r="B52" s="25" t="s">
        <v>290</v>
      </c>
      <c r="C52" s="25">
        <v>4800</v>
      </c>
      <c r="D52" s="25">
        <v>4503.3100000000004</v>
      </c>
      <c r="E52" s="25">
        <v>4800</v>
      </c>
      <c r="F52" s="25">
        <v>2400.06</v>
      </c>
      <c r="G52" s="25">
        <v>4800</v>
      </c>
      <c r="H52" s="25">
        <v>4800</v>
      </c>
    </row>
    <row r="53" spans="1:8" x14ac:dyDescent="0.25">
      <c r="A53" s="25" t="s">
        <v>719</v>
      </c>
      <c r="B53" s="25" t="s">
        <v>376</v>
      </c>
      <c r="C53" s="25">
        <v>7280</v>
      </c>
      <c r="D53" s="25">
        <v>2885.25</v>
      </c>
      <c r="E53" s="25">
        <v>7280</v>
      </c>
      <c r="F53" s="25">
        <v>2311.39</v>
      </c>
      <c r="G53" s="25">
        <v>7280</v>
      </c>
      <c r="H53" s="25">
        <v>7280</v>
      </c>
    </row>
    <row r="54" spans="1:8" x14ac:dyDescent="0.25">
      <c r="A54" s="25" t="s">
        <v>720</v>
      </c>
      <c r="B54" s="25" t="s">
        <v>378</v>
      </c>
      <c r="C54" s="25">
        <v>69120</v>
      </c>
      <c r="D54" s="25">
        <v>46955.68</v>
      </c>
      <c r="E54" s="25">
        <v>69120</v>
      </c>
      <c r="F54" s="25">
        <v>28719.200000000001</v>
      </c>
      <c r="G54" s="25">
        <v>57419</v>
      </c>
      <c r="H54" s="25">
        <v>53973.859999999993</v>
      </c>
    </row>
    <row r="55" spans="1:8" x14ac:dyDescent="0.25">
      <c r="A55" s="25" t="s">
        <v>721</v>
      </c>
      <c r="B55" s="25" t="s">
        <v>380</v>
      </c>
      <c r="C55" s="25">
        <v>320</v>
      </c>
      <c r="D55" s="25">
        <v>320.16000000000003</v>
      </c>
      <c r="E55" s="25">
        <v>320</v>
      </c>
      <c r="F55" s="25">
        <v>160.08000000000001</v>
      </c>
      <c r="G55" s="25">
        <v>320</v>
      </c>
      <c r="H55" s="25">
        <v>320</v>
      </c>
    </row>
    <row r="56" spans="1:8" x14ac:dyDescent="0.25">
      <c r="A56" s="25" t="s">
        <v>722</v>
      </c>
      <c r="B56" s="25" t="s">
        <v>300</v>
      </c>
      <c r="C56" s="25">
        <v>4000</v>
      </c>
      <c r="D56" s="25">
        <v>3811.35</v>
      </c>
      <c r="E56" s="25">
        <v>4000</v>
      </c>
      <c r="F56" s="25">
        <v>1165.55</v>
      </c>
      <c r="G56" s="25">
        <v>4000</v>
      </c>
      <c r="H56" s="25">
        <v>4000</v>
      </c>
    </row>
    <row r="57" spans="1:8" x14ac:dyDescent="0.25">
      <c r="A57" s="25" t="s">
        <v>723</v>
      </c>
      <c r="B57" s="25" t="s">
        <v>563</v>
      </c>
      <c r="C57" s="25">
        <v>5550</v>
      </c>
      <c r="D57" s="25">
        <v>5118.41</v>
      </c>
      <c r="E57" s="25">
        <v>6000</v>
      </c>
      <c r="F57" s="25">
        <v>3666.75</v>
      </c>
      <c r="G57" s="25">
        <v>6000</v>
      </c>
      <c r="H57" s="25">
        <v>6000</v>
      </c>
    </row>
    <row r="58" spans="1:8" x14ac:dyDescent="0.25">
      <c r="A58" s="21" t="s">
        <v>724</v>
      </c>
      <c r="B58" s="21" t="s">
        <v>292</v>
      </c>
      <c r="C58" s="21">
        <v>10000</v>
      </c>
      <c r="D58" s="21">
        <v>13069.51</v>
      </c>
      <c r="E58" s="21">
        <v>10000</v>
      </c>
      <c r="F58" s="21">
        <v>4152.3599999999997</v>
      </c>
      <c r="G58" s="21">
        <v>10000</v>
      </c>
      <c r="H58" s="21">
        <v>10000</v>
      </c>
    </row>
    <row r="59" spans="1:8" x14ac:dyDescent="0.25">
      <c r="A59" s="22"/>
      <c r="B59" s="22" t="s">
        <v>210</v>
      </c>
      <c r="C59" s="22">
        <v>259533</v>
      </c>
      <c r="D59" s="22">
        <v>242807.92</v>
      </c>
      <c r="E59" s="22">
        <v>257223</v>
      </c>
      <c r="F59" s="22">
        <v>100853.98</v>
      </c>
      <c r="G59" s="22">
        <v>239178.41999999998</v>
      </c>
      <c r="H59" s="22">
        <v>240579.951</v>
      </c>
    </row>
    <row r="60" spans="1:8" x14ac:dyDescent="0.25">
      <c r="A60" s="64" t="s">
        <v>725</v>
      </c>
      <c r="B60" s="64" t="s">
        <v>384</v>
      </c>
      <c r="C60" s="64">
        <v>5000</v>
      </c>
      <c r="D60" s="64">
        <v>7648.49</v>
      </c>
      <c r="E60" s="64">
        <v>0</v>
      </c>
      <c r="F60" s="64">
        <v>0</v>
      </c>
      <c r="G60" s="64">
        <v>0</v>
      </c>
      <c r="H60" s="64">
        <v>0</v>
      </c>
    </row>
    <row r="61" spans="1:8" x14ac:dyDescent="0.25">
      <c r="A61" s="21" t="s">
        <v>726</v>
      </c>
      <c r="B61" s="21" t="s">
        <v>330</v>
      </c>
      <c r="C61" s="21">
        <v>5000</v>
      </c>
      <c r="D61" s="21">
        <v>604.98</v>
      </c>
      <c r="E61" s="21">
        <v>5000</v>
      </c>
      <c r="F61" s="21">
        <v>1182.53</v>
      </c>
      <c r="G61" s="21">
        <v>5000</v>
      </c>
      <c r="H61" s="21">
        <v>0</v>
      </c>
    </row>
    <row r="62" spans="1:8" x14ac:dyDescent="0.25">
      <c r="A62" s="22"/>
      <c r="B62" s="22" t="s">
        <v>251</v>
      </c>
      <c r="C62" s="22">
        <v>10000</v>
      </c>
      <c r="D62" s="22">
        <v>8253.4699999999993</v>
      </c>
      <c r="E62" s="22">
        <v>5000</v>
      </c>
      <c r="F62" s="22">
        <v>1182.53</v>
      </c>
      <c r="G62" s="22">
        <v>5000</v>
      </c>
      <c r="H62" s="22">
        <v>0</v>
      </c>
    </row>
    <row r="63" spans="1:8" x14ac:dyDescent="0.25">
      <c r="A63" s="64" t="s">
        <v>727</v>
      </c>
      <c r="B63" s="64" t="s">
        <v>384</v>
      </c>
      <c r="C63" s="64">
        <v>0</v>
      </c>
      <c r="D63" s="64">
        <v>4245</v>
      </c>
      <c r="E63" s="64">
        <v>0</v>
      </c>
      <c r="F63" s="64">
        <v>0</v>
      </c>
      <c r="G63" s="64">
        <v>0</v>
      </c>
      <c r="H63" s="64">
        <v>33000</v>
      </c>
    </row>
    <row r="64" spans="1:8" x14ac:dyDescent="0.25">
      <c r="A64" s="25" t="s">
        <v>574</v>
      </c>
      <c r="B64" s="25" t="s">
        <v>573</v>
      </c>
      <c r="C64" s="25">
        <v>30000</v>
      </c>
      <c r="D64" s="25">
        <v>11451.5</v>
      </c>
      <c r="E64" s="25">
        <v>13000</v>
      </c>
      <c r="F64" s="25">
        <v>10103.67</v>
      </c>
      <c r="G64" s="25">
        <v>25109</v>
      </c>
      <c r="H64" s="25">
        <v>10000</v>
      </c>
    </row>
    <row r="65" spans="1:8" ht="15.75" thickBot="1" x14ac:dyDescent="0.3">
      <c r="A65" s="40"/>
      <c r="B65" s="40" t="s">
        <v>253</v>
      </c>
      <c r="C65" s="40">
        <v>30000</v>
      </c>
      <c r="D65" s="40">
        <v>15696.5</v>
      </c>
      <c r="E65" s="40">
        <v>13000</v>
      </c>
      <c r="F65" s="40">
        <v>10103.67</v>
      </c>
      <c r="G65" s="40">
        <v>25109</v>
      </c>
      <c r="H65" s="40">
        <v>43000</v>
      </c>
    </row>
    <row r="66" spans="1:8" ht="16.5" thickTop="1" thickBot="1" x14ac:dyDescent="0.3">
      <c r="A66" s="27"/>
      <c r="B66" s="27" t="s">
        <v>254</v>
      </c>
      <c r="C66" s="27">
        <v>1237588</v>
      </c>
      <c r="D66" s="27">
        <v>1228690.4000000004</v>
      </c>
      <c r="E66" s="27">
        <v>1252546</v>
      </c>
      <c r="F66" s="27">
        <v>547188.62999999977</v>
      </c>
      <c r="G66" s="27">
        <v>1253646.42</v>
      </c>
      <c r="H66" s="27">
        <v>1309752.9509999999</v>
      </c>
    </row>
    <row r="67" spans="1:8" ht="15.75" thickTop="1" x14ac:dyDescent="0.25"/>
  </sheetData>
  <pageMargins left="0.7" right="0.7" top="0.75" bottom="0.75" header="0.3" footer="0.3"/>
  <pageSetup scale="84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49" sqref="B49"/>
    </sheetView>
  </sheetViews>
  <sheetFormatPr defaultRowHeight="15" x14ac:dyDescent="0.25"/>
  <cols>
    <col min="1" max="1" width="15.5703125" customWidth="1"/>
    <col min="2" max="2" width="29.42578125" bestFit="1" customWidth="1"/>
  </cols>
  <sheetData>
    <row r="1" spans="1:8" x14ac:dyDescent="0.25">
      <c r="A1" s="78" t="s">
        <v>0</v>
      </c>
      <c r="B1" s="109"/>
      <c r="C1" s="110"/>
      <c r="D1" s="110"/>
      <c r="E1" s="110"/>
      <c r="F1" s="110"/>
      <c r="G1" s="110"/>
      <c r="H1" s="110"/>
    </row>
    <row r="2" spans="1:8" x14ac:dyDescent="0.25">
      <c r="A2" s="78" t="s">
        <v>618</v>
      </c>
      <c r="B2" s="109"/>
      <c r="C2" s="110"/>
      <c r="D2" s="110"/>
      <c r="E2" s="110"/>
      <c r="F2" s="110"/>
      <c r="G2" s="110"/>
      <c r="H2" s="110"/>
    </row>
    <row r="3" spans="1:8" x14ac:dyDescent="0.25">
      <c r="A3" s="78" t="s">
        <v>255</v>
      </c>
      <c r="B3" s="109"/>
      <c r="C3" s="110"/>
      <c r="D3" s="110"/>
      <c r="E3" s="110"/>
      <c r="F3" s="110"/>
      <c r="G3" s="110"/>
      <c r="H3" s="110"/>
    </row>
    <row r="4" spans="1:8" x14ac:dyDescent="0.25">
      <c r="A4" s="60"/>
      <c r="B4" s="60"/>
      <c r="C4" s="84"/>
      <c r="D4" s="84"/>
      <c r="E4" s="84"/>
      <c r="F4" s="84"/>
      <c r="G4" s="84"/>
      <c r="H4" s="84"/>
    </row>
    <row r="5" spans="1:8" x14ac:dyDescent="0.25">
      <c r="A5" s="28" t="s">
        <v>256</v>
      </c>
      <c r="B5" s="28" t="s">
        <v>33</v>
      </c>
      <c r="C5" s="86" t="s">
        <v>46</v>
      </c>
      <c r="D5" s="86" t="s">
        <v>46</v>
      </c>
      <c r="E5" s="86" t="s">
        <v>262</v>
      </c>
      <c r="F5" s="86" t="s">
        <v>262</v>
      </c>
      <c r="G5" s="86" t="s">
        <v>262</v>
      </c>
      <c r="H5" s="86" t="s">
        <v>619</v>
      </c>
    </row>
    <row r="6" spans="1:8" x14ac:dyDescent="0.25">
      <c r="A6" s="111" t="s">
        <v>257</v>
      </c>
      <c r="B6" s="28"/>
      <c r="C6" s="86" t="s">
        <v>3</v>
      </c>
      <c r="D6" s="86" t="s">
        <v>47</v>
      </c>
      <c r="E6" s="86" t="s">
        <v>48</v>
      </c>
      <c r="F6" s="86" t="s">
        <v>47</v>
      </c>
      <c r="G6" s="86" t="s">
        <v>49</v>
      </c>
      <c r="H6" s="86" t="s">
        <v>50</v>
      </c>
    </row>
    <row r="7" spans="1:8" ht="15.75" thickBot="1" x14ac:dyDescent="0.3">
      <c r="A7" s="18" t="s">
        <v>2</v>
      </c>
      <c r="B7" s="18"/>
      <c r="C7" s="18"/>
      <c r="D7" s="18"/>
      <c r="E7" s="18" t="s">
        <v>51</v>
      </c>
      <c r="F7" s="61" t="s">
        <v>52</v>
      </c>
      <c r="G7" s="18" t="s">
        <v>51</v>
      </c>
      <c r="H7" s="18" t="s">
        <v>51</v>
      </c>
    </row>
    <row r="8" spans="1:8" ht="15.75" thickTop="1" x14ac:dyDescent="0.25">
      <c r="A8" s="25" t="s">
        <v>578</v>
      </c>
      <c r="B8" s="25" t="s">
        <v>272</v>
      </c>
      <c r="C8" s="25">
        <v>146365</v>
      </c>
      <c r="D8" s="25">
        <v>127886.04</v>
      </c>
      <c r="E8" s="25">
        <v>142333</v>
      </c>
      <c r="F8" s="25">
        <v>63375.46</v>
      </c>
      <c r="G8" s="25">
        <v>148172</v>
      </c>
      <c r="H8" s="25">
        <v>160958</v>
      </c>
    </row>
    <row r="9" spans="1:8" x14ac:dyDescent="0.25">
      <c r="A9" s="25" t="s">
        <v>579</v>
      </c>
      <c r="B9" s="25" t="s">
        <v>294</v>
      </c>
      <c r="C9" s="25">
        <v>8000</v>
      </c>
      <c r="D9" s="25">
        <v>5488.56</v>
      </c>
      <c r="E9" s="25">
        <v>8000</v>
      </c>
      <c r="F9" s="25">
        <v>5929.96</v>
      </c>
      <c r="G9" s="25">
        <v>8000</v>
      </c>
      <c r="H9" s="25">
        <v>8000</v>
      </c>
    </row>
    <row r="10" spans="1:8" x14ac:dyDescent="0.25">
      <c r="A10" s="25" t="s">
        <v>580</v>
      </c>
      <c r="B10" s="25" t="s">
        <v>305</v>
      </c>
      <c r="C10" s="25">
        <v>412</v>
      </c>
      <c r="D10" s="25">
        <v>241.53</v>
      </c>
      <c r="E10" s="25">
        <v>300</v>
      </c>
      <c r="F10" s="25">
        <v>0</v>
      </c>
      <c r="G10" s="25">
        <v>300</v>
      </c>
      <c r="H10" s="25">
        <v>300</v>
      </c>
    </row>
    <row r="11" spans="1:8" x14ac:dyDescent="0.25">
      <c r="A11" s="25" t="s">
        <v>581</v>
      </c>
      <c r="B11" s="25" t="s">
        <v>273</v>
      </c>
      <c r="C11" s="25">
        <v>1740</v>
      </c>
      <c r="D11" s="25">
        <v>1200</v>
      </c>
      <c r="E11" s="25">
        <v>1380</v>
      </c>
      <c r="F11" s="25">
        <v>1260</v>
      </c>
      <c r="G11" s="25">
        <v>720</v>
      </c>
      <c r="H11" s="25">
        <v>840</v>
      </c>
    </row>
    <row r="12" spans="1:8" x14ac:dyDescent="0.25">
      <c r="A12" s="25" t="s">
        <v>582</v>
      </c>
      <c r="B12" s="25" t="s">
        <v>274</v>
      </c>
      <c r="C12" s="25">
        <v>13509</v>
      </c>
      <c r="D12" s="25">
        <v>12840.61</v>
      </c>
      <c r="E12" s="25">
        <v>13300</v>
      </c>
      <c r="F12" s="25">
        <v>6946.33</v>
      </c>
      <c r="G12" s="25">
        <v>13696</v>
      </c>
      <c r="H12" s="25">
        <v>18624</v>
      </c>
    </row>
    <row r="13" spans="1:8" x14ac:dyDescent="0.25">
      <c r="A13" s="25" t="s">
        <v>583</v>
      </c>
      <c r="B13" s="25" t="s">
        <v>275</v>
      </c>
      <c r="C13" s="25">
        <v>11423</v>
      </c>
      <c r="D13" s="25">
        <v>10109.879999999999</v>
      </c>
      <c r="E13" s="25">
        <v>11107</v>
      </c>
      <c r="F13" s="25">
        <v>5304.87</v>
      </c>
      <c r="G13" s="25">
        <v>11430</v>
      </c>
      <c r="H13" s="25">
        <v>13051</v>
      </c>
    </row>
    <row r="14" spans="1:8" x14ac:dyDescent="0.25">
      <c r="A14" s="25" t="s">
        <v>584</v>
      </c>
      <c r="B14" s="25" t="s">
        <v>206</v>
      </c>
      <c r="C14" s="25">
        <v>21824</v>
      </c>
      <c r="D14" s="25">
        <v>19140.22</v>
      </c>
      <c r="E14" s="25">
        <v>25368</v>
      </c>
      <c r="F14" s="25">
        <v>13763.98</v>
      </c>
      <c r="G14" s="25">
        <v>25368</v>
      </c>
      <c r="H14" s="25">
        <v>25196</v>
      </c>
    </row>
    <row r="15" spans="1:8" x14ac:dyDescent="0.25">
      <c r="A15" s="25" t="s">
        <v>585</v>
      </c>
      <c r="B15" s="25" t="s">
        <v>277</v>
      </c>
      <c r="C15" s="25">
        <v>5959</v>
      </c>
      <c r="D15" s="25">
        <v>4902.51</v>
      </c>
      <c r="E15" s="25">
        <v>4022</v>
      </c>
      <c r="F15" s="25">
        <v>1945.6</v>
      </c>
      <c r="G15" s="25">
        <v>4138</v>
      </c>
      <c r="H15" s="25">
        <v>2935</v>
      </c>
    </row>
    <row r="16" spans="1:8" x14ac:dyDescent="0.25">
      <c r="A16" s="25" t="s">
        <v>586</v>
      </c>
      <c r="B16" s="25" t="s">
        <v>278</v>
      </c>
      <c r="C16" s="25">
        <v>1220</v>
      </c>
      <c r="D16" s="25">
        <v>1179.71</v>
      </c>
      <c r="E16" s="25">
        <v>1480</v>
      </c>
      <c r="F16" s="25">
        <v>582.28</v>
      </c>
      <c r="G16" s="25">
        <v>520</v>
      </c>
      <c r="H16" s="25">
        <v>520</v>
      </c>
    </row>
    <row r="17" spans="1:8" x14ac:dyDescent="0.25">
      <c r="A17" s="22"/>
      <c r="B17" s="23" t="s">
        <v>221</v>
      </c>
      <c r="C17" s="22">
        <v>210452</v>
      </c>
      <c r="D17" s="22">
        <v>182989.06</v>
      </c>
      <c r="E17" s="22">
        <v>207290</v>
      </c>
      <c r="F17" s="22">
        <v>99108.479999999996</v>
      </c>
      <c r="G17" s="22">
        <v>212344</v>
      </c>
      <c r="H17" s="22">
        <v>230424</v>
      </c>
    </row>
    <row r="18" spans="1:8" x14ac:dyDescent="0.25">
      <c r="A18" s="25" t="s">
        <v>587</v>
      </c>
      <c r="B18" s="25" t="s">
        <v>279</v>
      </c>
      <c r="C18" s="25">
        <v>1000</v>
      </c>
      <c r="D18" s="25">
        <v>1032.74</v>
      </c>
      <c r="E18" s="25">
        <v>1000</v>
      </c>
      <c r="F18" s="25">
        <v>1031.05</v>
      </c>
      <c r="G18" s="25">
        <v>1032</v>
      </c>
      <c r="H18" s="25">
        <v>1000</v>
      </c>
    </row>
    <row r="19" spans="1:8" x14ac:dyDescent="0.25">
      <c r="A19" s="25" t="s">
        <v>588</v>
      </c>
      <c r="B19" s="25" t="s">
        <v>296</v>
      </c>
      <c r="C19" s="25">
        <v>6500</v>
      </c>
      <c r="D19" s="25">
        <v>4997.6000000000004</v>
      </c>
      <c r="E19" s="25">
        <v>6500</v>
      </c>
      <c r="F19" s="25">
        <v>2290.96</v>
      </c>
      <c r="G19" s="25">
        <v>6468</v>
      </c>
      <c r="H19" s="25">
        <v>6500</v>
      </c>
    </row>
    <row r="20" spans="1:8" x14ac:dyDescent="0.25">
      <c r="A20" s="25" t="s">
        <v>589</v>
      </c>
      <c r="B20" s="25" t="s">
        <v>297</v>
      </c>
      <c r="C20" s="25">
        <v>1500</v>
      </c>
      <c r="D20" s="25">
        <v>1495.13</v>
      </c>
      <c r="E20" s="25">
        <v>1500</v>
      </c>
      <c r="F20" s="25">
        <v>0</v>
      </c>
      <c r="G20" s="25">
        <v>1500</v>
      </c>
      <c r="H20" s="25">
        <v>1500</v>
      </c>
    </row>
    <row r="21" spans="1:8" x14ac:dyDescent="0.25">
      <c r="A21" s="25" t="s">
        <v>590</v>
      </c>
      <c r="B21" s="25" t="s">
        <v>281</v>
      </c>
      <c r="C21" s="25">
        <v>3863</v>
      </c>
      <c r="D21" s="25">
        <v>3725.22</v>
      </c>
      <c r="E21" s="25">
        <v>3863</v>
      </c>
      <c r="F21" s="25">
        <v>208.51</v>
      </c>
      <c r="G21" s="25">
        <v>3863</v>
      </c>
      <c r="H21" s="25">
        <v>3863</v>
      </c>
    </row>
    <row r="22" spans="1:8" x14ac:dyDescent="0.25">
      <c r="A22" s="22"/>
      <c r="B22" s="23" t="s">
        <v>208</v>
      </c>
      <c r="C22" s="22">
        <v>12863</v>
      </c>
      <c r="D22" s="22">
        <v>11250.69</v>
      </c>
      <c r="E22" s="22">
        <v>12863</v>
      </c>
      <c r="F22" s="22">
        <v>3530.5200000000004</v>
      </c>
      <c r="G22" s="22">
        <v>12863</v>
      </c>
      <c r="H22" s="22">
        <v>12863</v>
      </c>
    </row>
    <row r="23" spans="1:8" x14ac:dyDescent="0.25">
      <c r="A23" s="25" t="s">
        <v>591</v>
      </c>
      <c r="B23" s="25" t="s">
        <v>282</v>
      </c>
      <c r="C23" s="25">
        <v>2000</v>
      </c>
      <c r="D23" s="25">
        <v>1359.42</v>
      </c>
      <c r="E23" s="25">
        <v>2000</v>
      </c>
      <c r="F23" s="25">
        <v>743.1</v>
      </c>
      <c r="G23" s="25">
        <v>2000</v>
      </c>
      <c r="H23" s="25">
        <v>2000</v>
      </c>
    </row>
    <row r="24" spans="1:8" x14ac:dyDescent="0.25">
      <c r="A24" s="25" t="s">
        <v>592</v>
      </c>
      <c r="B24" s="25" t="s">
        <v>529</v>
      </c>
      <c r="C24" s="25">
        <v>2500</v>
      </c>
      <c r="D24" s="25">
        <v>2164.9299999999998</v>
      </c>
      <c r="E24" s="25">
        <v>2500</v>
      </c>
      <c r="F24" s="25">
        <v>1671.07</v>
      </c>
      <c r="G24" s="25">
        <v>2500</v>
      </c>
      <c r="H24" s="25">
        <v>5000</v>
      </c>
    </row>
    <row r="25" spans="1:8" x14ac:dyDescent="0.25">
      <c r="A25" s="25" t="s">
        <v>593</v>
      </c>
      <c r="B25" s="25" t="s">
        <v>354</v>
      </c>
      <c r="C25" s="25">
        <v>4750</v>
      </c>
      <c r="D25" s="25">
        <v>4863.42</v>
      </c>
      <c r="E25" s="25">
        <v>4750</v>
      </c>
      <c r="F25" s="25">
        <v>1185.25</v>
      </c>
      <c r="G25" s="25">
        <v>4750</v>
      </c>
      <c r="H25" s="25">
        <v>4750</v>
      </c>
    </row>
    <row r="26" spans="1:8" x14ac:dyDescent="0.25">
      <c r="A26" s="25" t="s">
        <v>594</v>
      </c>
      <c r="B26" s="25" t="s">
        <v>298</v>
      </c>
      <c r="C26" s="25">
        <v>2100</v>
      </c>
      <c r="D26" s="25">
        <v>2178.12</v>
      </c>
      <c r="E26" s="25">
        <v>2100</v>
      </c>
      <c r="F26" s="25">
        <v>234.9</v>
      </c>
      <c r="G26" s="25">
        <v>2100</v>
      </c>
      <c r="H26" s="25">
        <v>2100</v>
      </c>
    </row>
    <row r="27" spans="1:8" x14ac:dyDescent="0.25">
      <c r="A27" s="25" t="s">
        <v>595</v>
      </c>
      <c r="B27" s="25" t="s">
        <v>538</v>
      </c>
      <c r="C27" s="25">
        <v>1000</v>
      </c>
      <c r="D27" s="25">
        <v>0</v>
      </c>
      <c r="E27" s="25">
        <v>1000</v>
      </c>
      <c r="F27" s="25">
        <v>0</v>
      </c>
      <c r="G27" s="25">
        <v>1000</v>
      </c>
      <c r="H27" s="25">
        <v>1000</v>
      </c>
    </row>
    <row r="28" spans="1:8" x14ac:dyDescent="0.25">
      <c r="A28" s="22"/>
      <c r="B28" s="23" t="s">
        <v>209</v>
      </c>
      <c r="C28" s="22">
        <v>12350</v>
      </c>
      <c r="D28" s="22">
        <v>10565.89</v>
      </c>
      <c r="E28" s="22">
        <v>12350</v>
      </c>
      <c r="F28" s="22">
        <v>3834.32</v>
      </c>
      <c r="G28" s="22">
        <v>12350</v>
      </c>
      <c r="H28" s="22">
        <v>14850</v>
      </c>
    </row>
    <row r="29" spans="1:8" x14ac:dyDescent="0.25">
      <c r="A29" s="25" t="s">
        <v>596</v>
      </c>
      <c r="B29" s="25" t="s">
        <v>284</v>
      </c>
      <c r="C29" s="25">
        <v>3900</v>
      </c>
      <c r="D29" s="25">
        <v>3057.08</v>
      </c>
      <c r="E29" s="25">
        <v>3900</v>
      </c>
      <c r="F29" s="25">
        <v>2166.12</v>
      </c>
      <c r="G29" s="25">
        <v>4200</v>
      </c>
      <c r="H29" s="25">
        <v>4200</v>
      </c>
    </row>
    <row r="30" spans="1:8" x14ac:dyDescent="0.25">
      <c r="A30" s="25" t="s">
        <v>597</v>
      </c>
      <c r="B30" s="25" t="s">
        <v>285</v>
      </c>
      <c r="C30" s="25">
        <v>3145</v>
      </c>
      <c r="D30" s="25">
        <v>3372.81</v>
      </c>
      <c r="E30" s="25">
        <v>3474</v>
      </c>
      <c r="F30" s="25">
        <v>1488.59</v>
      </c>
      <c r="G30" s="25">
        <v>3100</v>
      </c>
      <c r="H30" s="25">
        <v>3157.97</v>
      </c>
    </row>
    <row r="31" spans="1:8" x14ac:dyDescent="0.25">
      <c r="A31" s="25" t="s">
        <v>598</v>
      </c>
      <c r="B31" s="25" t="s">
        <v>286</v>
      </c>
      <c r="C31" s="25">
        <v>600</v>
      </c>
      <c r="D31" s="25">
        <v>637.88</v>
      </c>
      <c r="E31" s="25">
        <v>1350</v>
      </c>
      <c r="F31" s="25">
        <v>498.49</v>
      </c>
      <c r="G31" s="25">
        <v>1350</v>
      </c>
      <c r="H31" s="25">
        <v>1350</v>
      </c>
    </row>
    <row r="32" spans="1:8" x14ac:dyDescent="0.25">
      <c r="A32" s="25" t="s">
        <v>599</v>
      </c>
      <c r="B32" s="25" t="s">
        <v>288</v>
      </c>
      <c r="C32" s="25">
        <v>500</v>
      </c>
      <c r="D32" s="25">
        <v>215</v>
      </c>
      <c r="E32" s="25">
        <v>1000</v>
      </c>
      <c r="F32" s="25">
        <v>563.88</v>
      </c>
      <c r="G32" s="25">
        <v>1000</v>
      </c>
      <c r="H32" s="25">
        <v>1000</v>
      </c>
    </row>
    <row r="33" spans="1:8" x14ac:dyDescent="0.25">
      <c r="A33" s="25" t="s">
        <v>600</v>
      </c>
      <c r="B33" s="25" t="s">
        <v>365</v>
      </c>
      <c r="C33" s="25">
        <v>5050</v>
      </c>
      <c r="D33" s="25">
        <v>3017.89</v>
      </c>
      <c r="E33" s="25">
        <v>5050</v>
      </c>
      <c r="F33" s="25">
        <v>2534.79</v>
      </c>
      <c r="G33" s="25">
        <v>5100</v>
      </c>
      <c r="H33" s="25">
        <v>4590</v>
      </c>
    </row>
    <row r="34" spans="1:8" x14ac:dyDescent="0.25">
      <c r="A34" s="25" t="s">
        <v>601</v>
      </c>
      <c r="B34" s="25" t="s">
        <v>289</v>
      </c>
      <c r="C34" s="25">
        <v>4120</v>
      </c>
      <c r="D34" s="25">
        <v>5994.47</v>
      </c>
      <c r="E34" s="25">
        <v>4120</v>
      </c>
      <c r="F34" s="25">
        <v>0</v>
      </c>
      <c r="G34" s="25">
        <v>4120</v>
      </c>
      <c r="H34" s="25">
        <v>4120</v>
      </c>
    </row>
    <row r="35" spans="1:8" x14ac:dyDescent="0.25">
      <c r="A35" s="25" t="s">
        <v>602</v>
      </c>
      <c r="B35" s="25" t="s">
        <v>376</v>
      </c>
      <c r="C35" s="25">
        <v>1607</v>
      </c>
      <c r="D35" s="25">
        <v>1582.44</v>
      </c>
      <c r="E35" s="25">
        <v>1600</v>
      </c>
      <c r="F35" s="25">
        <v>791.22</v>
      </c>
      <c r="G35" s="25">
        <v>1600</v>
      </c>
      <c r="H35" s="25">
        <v>1600</v>
      </c>
    </row>
    <row r="36" spans="1:8" x14ac:dyDescent="0.25">
      <c r="A36" s="25" t="s">
        <v>603</v>
      </c>
      <c r="B36" s="25" t="s">
        <v>378</v>
      </c>
      <c r="C36" s="25">
        <v>10080</v>
      </c>
      <c r="D36" s="25">
        <v>8090.72</v>
      </c>
      <c r="E36" s="25">
        <v>10080</v>
      </c>
      <c r="F36" s="25">
        <v>3825.32</v>
      </c>
      <c r="G36" s="25">
        <v>8000</v>
      </c>
      <c r="H36" s="25">
        <v>8100</v>
      </c>
    </row>
    <row r="37" spans="1:8" x14ac:dyDescent="0.25">
      <c r="A37" s="25" t="s">
        <v>604</v>
      </c>
      <c r="B37" s="25" t="s">
        <v>380</v>
      </c>
      <c r="C37" s="25">
        <v>7605</v>
      </c>
      <c r="D37" s="25">
        <v>7617.36</v>
      </c>
      <c r="E37" s="25">
        <v>7615</v>
      </c>
      <c r="F37" s="25">
        <v>3808.68</v>
      </c>
      <c r="G37" s="25">
        <v>7700</v>
      </c>
      <c r="H37" s="25">
        <v>7700</v>
      </c>
    </row>
    <row r="38" spans="1:8" x14ac:dyDescent="0.25">
      <c r="A38" s="25" t="s">
        <v>605</v>
      </c>
      <c r="B38" s="25" t="s">
        <v>300</v>
      </c>
      <c r="C38" s="25">
        <v>1800</v>
      </c>
      <c r="D38" s="25">
        <v>1388.76</v>
      </c>
      <c r="E38" s="25">
        <v>1800</v>
      </c>
      <c r="F38" s="25">
        <v>749.33</v>
      </c>
      <c r="G38" s="25">
        <v>1800</v>
      </c>
      <c r="H38" s="25">
        <v>1800</v>
      </c>
    </row>
    <row r="39" spans="1:8" x14ac:dyDescent="0.25">
      <c r="A39" s="25" t="s">
        <v>606</v>
      </c>
      <c r="B39" s="25" t="s">
        <v>292</v>
      </c>
      <c r="C39" s="25">
        <v>2500</v>
      </c>
      <c r="D39" s="25">
        <v>2373.1999999999998</v>
      </c>
      <c r="E39" s="25">
        <v>2500</v>
      </c>
      <c r="F39" s="25">
        <v>1203.8900000000001</v>
      </c>
      <c r="G39" s="25">
        <v>2500</v>
      </c>
      <c r="H39" s="25">
        <v>2500</v>
      </c>
    </row>
    <row r="40" spans="1:8" x14ac:dyDescent="0.25">
      <c r="A40" s="22"/>
      <c r="B40" s="22" t="s">
        <v>210</v>
      </c>
      <c r="C40" s="22">
        <v>40907</v>
      </c>
      <c r="D40" s="22">
        <v>37347.61</v>
      </c>
      <c r="E40" s="22">
        <v>42489</v>
      </c>
      <c r="F40" s="22">
        <v>17630.310000000001</v>
      </c>
      <c r="G40" s="22">
        <v>40470</v>
      </c>
      <c r="H40" s="22">
        <v>40117.97</v>
      </c>
    </row>
    <row r="41" spans="1:8" x14ac:dyDescent="0.25">
      <c r="A41" s="64" t="s">
        <v>607</v>
      </c>
      <c r="B41" s="64" t="s">
        <v>384</v>
      </c>
      <c r="C41" s="64">
        <v>0</v>
      </c>
      <c r="D41" s="64">
        <v>0</v>
      </c>
      <c r="E41" s="64">
        <v>16000</v>
      </c>
      <c r="F41" s="64">
        <v>0</v>
      </c>
      <c r="G41" s="64">
        <v>64000</v>
      </c>
      <c r="H41" s="64">
        <v>16000</v>
      </c>
    </row>
    <row r="42" spans="1:8" x14ac:dyDescent="0.25">
      <c r="A42" s="25" t="s">
        <v>728</v>
      </c>
      <c r="B42" s="127" t="s">
        <v>729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14000</v>
      </c>
    </row>
    <row r="43" spans="1:8" x14ac:dyDescent="0.25">
      <c r="A43" s="21" t="s">
        <v>608</v>
      </c>
      <c r="B43" s="21" t="s">
        <v>609</v>
      </c>
      <c r="C43" s="21">
        <v>25000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</row>
    <row r="44" spans="1:8" ht="15.75" thickBot="1" x14ac:dyDescent="0.3">
      <c r="A44" s="25"/>
      <c r="B44" s="25" t="s">
        <v>730</v>
      </c>
      <c r="C44" s="25">
        <v>25000</v>
      </c>
      <c r="D44" s="25">
        <v>0</v>
      </c>
      <c r="E44" s="25">
        <v>16000</v>
      </c>
      <c r="F44" s="25">
        <v>0</v>
      </c>
      <c r="G44" s="25">
        <v>64000</v>
      </c>
      <c r="H44" s="25">
        <v>30000</v>
      </c>
    </row>
    <row r="45" spans="1:8" ht="16.5" thickTop="1" thickBot="1" x14ac:dyDescent="0.3">
      <c r="A45" s="27"/>
      <c r="B45" s="27" t="s">
        <v>258</v>
      </c>
      <c r="C45" s="27">
        <v>301572</v>
      </c>
      <c r="D45" s="27">
        <v>242153.24999999994</v>
      </c>
      <c r="E45" s="27">
        <v>290992</v>
      </c>
      <c r="F45" s="27">
        <v>124103.62999999999</v>
      </c>
      <c r="G45" s="27">
        <v>342027</v>
      </c>
      <c r="H45" s="27">
        <v>328254.96999999997</v>
      </c>
    </row>
    <row r="46" spans="1:8" ht="15.75" thickTop="1" x14ac:dyDescent="0.25"/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I23" sqref="I23"/>
    </sheetView>
  </sheetViews>
  <sheetFormatPr defaultRowHeight="15" x14ac:dyDescent="0.25"/>
  <cols>
    <col min="1" max="1" width="16.28515625" customWidth="1"/>
    <col min="2" max="2" width="41.7109375" bestFit="1" customWidth="1"/>
    <col min="3" max="3" width="10.140625" bestFit="1" customWidth="1"/>
    <col min="4" max="4" width="11.7109375" bestFit="1" customWidth="1"/>
    <col min="5" max="5" width="10.140625" bestFit="1" customWidth="1"/>
    <col min="6" max="6" width="11.28515625" bestFit="1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I1" s="73"/>
      <c r="J1" s="73"/>
      <c r="K1" s="73"/>
    </row>
    <row r="2" spans="1:11" x14ac:dyDescent="0.25">
      <c r="A2" s="11"/>
      <c r="B2" s="11"/>
      <c r="C2" s="11"/>
      <c r="D2" s="11"/>
      <c r="E2" s="11"/>
      <c r="F2" s="11"/>
      <c r="G2" s="11"/>
      <c r="H2" s="11"/>
      <c r="I2" s="73"/>
      <c r="J2" s="73"/>
      <c r="K2" s="73"/>
    </row>
    <row r="3" spans="1:11" x14ac:dyDescent="0.25">
      <c r="A3" s="128" t="s">
        <v>0</v>
      </c>
      <c r="B3" s="129"/>
      <c r="C3" s="129"/>
      <c r="D3" s="129"/>
      <c r="E3" s="129"/>
      <c r="F3" s="129"/>
      <c r="G3" s="130"/>
      <c r="H3" s="130"/>
      <c r="I3" s="73"/>
      <c r="J3" s="73"/>
      <c r="K3" s="73"/>
    </row>
    <row r="4" spans="1:11" x14ac:dyDescent="0.25">
      <c r="A4" s="128" t="str">
        <f>[1]Sheet1!$A$2</f>
        <v>BUDGET 2018-2019</v>
      </c>
      <c r="B4" s="129"/>
      <c r="C4" s="129"/>
      <c r="D4" s="129"/>
      <c r="E4" s="129"/>
      <c r="F4" s="129"/>
      <c r="G4" s="130"/>
      <c r="H4" s="130"/>
      <c r="I4" s="73"/>
      <c r="J4" s="73"/>
      <c r="K4" s="73"/>
    </row>
    <row r="5" spans="1:11" x14ac:dyDescent="0.25">
      <c r="A5" s="128" t="s">
        <v>259</v>
      </c>
      <c r="B5" s="129"/>
      <c r="C5" s="129"/>
      <c r="D5" s="129"/>
      <c r="E5" s="129"/>
      <c r="F5" s="129"/>
      <c r="G5" s="130"/>
      <c r="H5" s="130"/>
      <c r="I5" s="73"/>
      <c r="J5" s="73"/>
      <c r="K5" s="73"/>
    </row>
    <row r="6" spans="1:11" x14ac:dyDescent="0.25">
      <c r="A6" s="131"/>
      <c r="B6" s="131"/>
      <c r="C6" s="131"/>
      <c r="D6" s="131"/>
      <c r="E6" s="131"/>
      <c r="F6" s="131"/>
      <c r="G6" s="132"/>
      <c r="H6" s="132"/>
      <c r="I6" s="73"/>
      <c r="J6" s="73"/>
      <c r="K6" s="73"/>
    </row>
    <row r="7" spans="1:11" x14ac:dyDescent="0.25">
      <c r="A7" s="17" t="s">
        <v>32</v>
      </c>
      <c r="B7" s="17" t="s">
        <v>33</v>
      </c>
      <c r="C7" s="17" t="str">
        <f>[1]Sheet1!F2</f>
        <v>2016-17</v>
      </c>
      <c r="D7" s="17" t="str">
        <f>[1]Sheet1!G2</f>
        <v>2016-17</v>
      </c>
      <c r="E7" s="17" t="str">
        <f>[1]Sheet1!H2</f>
        <v>2017-18</v>
      </c>
      <c r="F7" s="17" t="str">
        <f>[1]Sheet1!I2</f>
        <v>2017-18</v>
      </c>
      <c r="G7" s="17" t="str">
        <f>[1]Sheet1!J2</f>
        <v>2017-18</v>
      </c>
      <c r="H7" s="17" t="str">
        <f>[1]Sheet1!K2</f>
        <v>2018-19</v>
      </c>
      <c r="I7" s="73"/>
      <c r="J7" s="73"/>
      <c r="K7" s="73"/>
    </row>
    <row r="8" spans="1:11" x14ac:dyDescent="0.25">
      <c r="A8" s="17" t="s">
        <v>34</v>
      </c>
      <c r="B8" s="17"/>
      <c r="C8" s="17" t="str">
        <f>[1]Sheet1!F3</f>
        <v>BUDGET</v>
      </c>
      <c r="D8" s="17" t="str">
        <f>[1]Sheet1!G3</f>
        <v>ACTUAL</v>
      </c>
      <c r="E8" s="17" t="str">
        <f>[1]Sheet1!H3</f>
        <v>ORIGINAL</v>
      </c>
      <c r="F8" s="17" t="str">
        <f>[1]Sheet1!I3</f>
        <v>ACTUAL</v>
      </c>
      <c r="G8" s="17" t="str">
        <f>[1]Sheet1!J3</f>
        <v xml:space="preserve"> REVISED </v>
      </c>
      <c r="H8" s="17" t="str">
        <f>[1]Sheet1!K3</f>
        <v>PROPOSED</v>
      </c>
      <c r="I8" s="73"/>
      <c r="J8" s="73"/>
      <c r="K8" s="73"/>
    </row>
    <row r="9" spans="1:11" ht="15.75" thickBot="1" x14ac:dyDescent="0.3">
      <c r="A9" s="19" t="s">
        <v>2</v>
      </c>
      <c r="B9" s="19"/>
      <c r="C9" s="19"/>
      <c r="D9" s="19"/>
      <c r="E9" s="19" t="str">
        <f>[1]Sheet1!H4</f>
        <v xml:space="preserve"> BUDGET</v>
      </c>
      <c r="F9" s="19" t="str">
        <f>[1]Sheet1!I4</f>
        <v>SIX MONTHS</v>
      </c>
      <c r="G9" s="19" t="str">
        <f>[1]Sheet1!J4</f>
        <v xml:space="preserve"> BUDGET</v>
      </c>
      <c r="H9" s="19" t="str">
        <f>[1]Sheet1!K4</f>
        <v xml:space="preserve"> BUDGET</v>
      </c>
      <c r="I9" s="73"/>
      <c r="J9" s="73"/>
      <c r="K9" s="73"/>
    </row>
    <row r="10" spans="1:11" ht="15.75" thickTop="1" x14ac:dyDescent="0.25">
      <c r="A10" s="133" t="str">
        <f>'[14]NON-DEPT'!A10</f>
        <v xml:space="preserve"> 01-5720-50-99                          </v>
      </c>
      <c r="B10" s="133" t="str">
        <f>'[14]NON-DEPT'!B10</f>
        <v xml:space="preserve"> TRANFER TO DISASTER FUND       </v>
      </c>
      <c r="C10" s="133">
        <f>'[14]NON-DEPT'!C10</f>
        <v>0</v>
      </c>
      <c r="D10" s="133">
        <f>'[14]NON-DEPT'!E10</f>
        <v>0</v>
      </c>
      <c r="E10" s="133">
        <f>'[14]NON-DEPT'!F10</f>
        <v>0</v>
      </c>
      <c r="F10" s="133">
        <f>'[14]NON-DEPT'!G10</f>
        <v>0</v>
      </c>
      <c r="G10" s="133">
        <f>'[14]NON-DEPT'!H10</f>
        <v>0</v>
      </c>
      <c r="H10" s="133">
        <f>'[14]NON-DEPT'!I10</f>
        <v>0</v>
      </c>
      <c r="I10" s="73"/>
      <c r="J10" s="73"/>
      <c r="K10" s="73"/>
    </row>
    <row r="11" spans="1:11" x14ac:dyDescent="0.25">
      <c r="A11" s="133" t="str">
        <f>'[14]NON-DEPT'!A11</f>
        <v xml:space="preserve"> 01-5723-50-99                          </v>
      </c>
      <c r="B11" s="133" t="str">
        <f>'[14]NON-DEPT'!B11</f>
        <v xml:space="preserve"> TRANSFER TO GOLF FUND          </v>
      </c>
      <c r="C11" s="133">
        <f>'[14]NON-DEPT'!E11</f>
        <v>268380</v>
      </c>
      <c r="D11" s="133">
        <f>'[14]NON-DEPT'!F11</f>
        <v>164855.72</v>
      </c>
      <c r="E11" s="133">
        <f>'[14]NON-DEPT'!G11</f>
        <v>183000</v>
      </c>
      <c r="F11" s="133">
        <f>'[14]NON-DEPT'!H11</f>
        <v>0</v>
      </c>
      <c r="G11" s="133">
        <f>'[14]NON-DEPT'!I11</f>
        <v>183000</v>
      </c>
      <c r="H11" s="133">
        <f>'[14]NON-DEPT'!J11</f>
        <v>183000</v>
      </c>
      <c r="I11" s="73"/>
      <c r="J11" s="73"/>
      <c r="K11" s="73"/>
    </row>
    <row r="12" spans="1:11" x14ac:dyDescent="0.25">
      <c r="A12" s="133" t="str">
        <f>'[14]NON-DEPT'!A12</f>
        <v xml:space="preserve"> 01-5740-50-99                          </v>
      </c>
      <c r="B12" s="133" t="str">
        <f>'[14]NON-DEPT'!B12</f>
        <v xml:space="preserve"> TRANSFER TO CONSTR. PROJ FUND  </v>
      </c>
      <c r="C12" s="133">
        <f>'[14]NON-DEPT'!E12</f>
        <v>0</v>
      </c>
      <c r="D12" s="133">
        <f>'[14]NON-DEPT'!F12</f>
        <v>165602.98000000001</v>
      </c>
      <c r="E12" s="133">
        <f>'[14]NON-DEPT'!G12</f>
        <v>0</v>
      </c>
      <c r="F12" s="133">
        <f>'[14]NON-DEPT'!H12</f>
        <v>0</v>
      </c>
      <c r="G12" s="133">
        <f>'[14]NON-DEPT'!I12</f>
        <v>0</v>
      </c>
      <c r="H12" s="133">
        <f>'[14]NON-DEPT'!J12</f>
        <v>0</v>
      </c>
      <c r="I12" s="73"/>
      <c r="J12" s="73"/>
      <c r="K12" s="73"/>
    </row>
    <row r="13" spans="1:11" x14ac:dyDescent="0.25">
      <c r="A13" s="133" t="str">
        <f>'[14]NON-DEPT'!A13</f>
        <v xml:space="preserve"> 01-5755-50-99                          </v>
      </c>
      <c r="B13" s="133" t="str">
        <f>'[14]NON-DEPT'!B13</f>
        <v xml:space="preserve"> TRANSFER TO FUND 55            </v>
      </c>
      <c r="C13" s="133">
        <f>'[14]NON-DEPT'!C13</f>
        <v>0</v>
      </c>
      <c r="D13" s="133">
        <f>'[14]NON-DEPT'!E13</f>
        <v>0</v>
      </c>
      <c r="E13" s="133">
        <f>'[14]NON-DEPT'!F13</f>
        <v>0</v>
      </c>
      <c r="F13" s="133">
        <f>'[14]NON-DEPT'!G13</f>
        <v>0</v>
      </c>
      <c r="G13" s="133">
        <f>'[14]NON-DEPT'!H13</f>
        <v>0</v>
      </c>
      <c r="H13" s="133">
        <f>'[14]NON-DEPT'!I13</f>
        <v>0</v>
      </c>
      <c r="I13" s="73"/>
      <c r="J13" s="73"/>
      <c r="K13" s="73"/>
    </row>
    <row r="14" spans="1:11" ht="15.75" thickBot="1" x14ac:dyDescent="0.3">
      <c r="A14" s="134"/>
      <c r="B14" s="134" t="s">
        <v>731</v>
      </c>
      <c r="C14" s="134">
        <f t="shared" ref="C14:H14" si="0">SUM(C10:C13)</f>
        <v>268380</v>
      </c>
      <c r="D14" s="134">
        <f t="shared" si="0"/>
        <v>330458.7</v>
      </c>
      <c r="E14" s="134">
        <f t="shared" si="0"/>
        <v>183000</v>
      </c>
      <c r="F14" s="134">
        <f t="shared" si="0"/>
        <v>0</v>
      </c>
      <c r="G14" s="134">
        <f t="shared" si="0"/>
        <v>183000</v>
      </c>
      <c r="H14" s="134">
        <f t="shared" si="0"/>
        <v>183000</v>
      </c>
      <c r="I14" s="73"/>
      <c r="J14" s="73"/>
      <c r="K14" s="73"/>
    </row>
    <row r="15" spans="1:11" ht="16.5" thickTop="1" thickBot="1" x14ac:dyDescent="0.3">
      <c r="A15" s="134"/>
      <c r="B15" s="134" t="s">
        <v>732</v>
      </c>
      <c r="C15" s="134">
        <f>C14</f>
        <v>268380</v>
      </c>
      <c r="D15" s="134">
        <f t="shared" ref="D15:H15" si="1">D14</f>
        <v>330458.7</v>
      </c>
      <c r="E15" s="134">
        <f t="shared" si="1"/>
        <v>183000</v>
      </c>
      <c r="F15" s="134">
        <f t="shared" si="1"/>
        <v>0</v>
      </c>
      <c r="G15" s="134">
        <f t="shared" si="1"/>
        <v>183000</v>
      </c>
      <c r="H15" s="134">
        <f t="shared" si="1"/>
        <v>183000</v>
      </c>
      <c r="I15" s="73"/>
      <c r="J15" s="73"/>
      <c r="K15" s="73"/>
    </row>
    <row r="16" spans="1:11" ht="15.75" thickTop="1" x14ac:dyDescent="0.25">
      <c r="A16" s="46"/>
      <c r="B16" s="46"/>
      <c r="C16" s="133"/>
      <c r="D16" s="133"/>
      <c r="E16" s="133"/>
      <c r="F16" s="133"/>
      <c r="G16" s="133"/>
      <c r="H16" s="133"/>
      <c r="I16" s="73"/>
      <c r="J16" s="73"/>
      <c r="K16" s="73"/>
    </row>
    <row r="17" spans="1:11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1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1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</row>
  </sheetData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O41" sqref="O41"/>
    </sheetView>
  </sheetViews>
  <sheetFormatPr defaultRowHeight="15" x14ac:dyDescent="0.25"/>
  <cols>
    <col min="1" max="1" width="14.42578125" customWidth="1"/>
    <col min="2" max="2" width="30" bestFit="1" customWidth="1"/>
    <col min="4" max="4" width="7.5703125" bestFit="1" customWidth="1"/>
    <col min="6" max="6" width="11.28515625" bestFit="1" customWidth="1"/>
  </cols>
  <sheetData>
    <row r="1" spans="1:8" x14ac:dyDescent="0.25">
      <c r="A1" s="78" t="s">
        <v>0</v>
      </c>
      <c r="B1" s="79"/>
      <c r="C1" s="80"/>
      <c r="D1" s="80"/>
      <c r="E1" s="80"/>
      <c r="F1" s="80"/>
      <c r="G1" s="81"/>
      <c r="H1" s="81"/>
    </row>
    <row r="2" spans="1:8" x14ac:dyDescent="0.25">
      <c r="A2" s="78" t="s">
        <v>618</v>
      </c>
      <c r="B2" s="82"/>
      <c r="C2" s="80"/>
      <c r="D2" s="80"/>
      <c r="E2" s="80"/>
      <c r="F2" s="80"/>
      <c r="G2" s="81"/>
      <c r="H2" s="81"/>
    </row>
    <row r="3" spans="1:8" x14ac:dyDescent="0.25">
      <c r="A3" s="78" t="s">
        <v>205</v>
      </c>
      <c r="B3" s="82"/>
      <c r="C3" s="80"/>
      <c r="D3" s="80"/>
      <c r="E3" s="80"/>
      <c r="F3" s="80"/>
      <c r="G3" s="81"/>
      <c r="H3" s="83"/>
    </row>
    <row r="4" spans="1:8" x14ac:dyDescent="0.25">
      <c r="A4" s="60"/>
      <c r="B4" s="60"/>
      <c r="C4" s="84"/>
      <c r="D4" s="84"/>
      <c r="E4" s="84"/>
      <c r="F4" s="84"/>
      <c r="G4" s="85"/>
      <c r="H4" s="85"/>
    </row>
    <row r="5" spans="1:8" x14ac:dyDescent="0.25">
      <c r="A5" s="28" t="s">
        <v>32</v>
      </c>
      <c r="B5" s="28" t="s">
        <v>33</v>
      </c>
      <c r="C5" s="86" t="s">
        <v>46</v>
      </c>
      <c r="D5" s="86" t="s">
        <v>46</v>
      </c>
      <c r="E5" s="86" t="s">
        <v>262</v>
      </c>
      <c r="F5" s="86" t="s">
        <v>262</v>
      </c>
      <c r="G5" s="86" t="s">
        <v>262</v>
      </c>
      <c r="H5" s="86" t="s">
        <v>619</v>
      </c>
    </row>
    <row r="6" spans="1:8" x14ac:dyDescent="0.25">
      <c r="A6" s="28" t="s">
        <v>34</v>
      </c>
      <c r="B6" s="28"/>
      <c r="C6" s="86" t="s">
        <v>3</v>
      </c>
      <c r="D6" s="86" t="s">
        <v>47</v>
      </c>
      <c r="E6" s="86" t="s">
        <v>48</v>
      </c>
      <c r="F6" s="86" t="s">
        <v>47</v>
      </c>
      <c r="G6" s="86" t="s">
        <v>49</v>
      </c>
      <c r="H6" s="86" t="s">
        <v>50</v>
      </c>
    </row>
    <row r="7" spans="1:8" ht="15.75" thickBot="1" x14ac:dyDescent="0.3">
      <c r="A7" s="18" t="s">
        <v>2</v>
      </c>
      <c r="B7" s="18"/>
      <c r="C7" s="18"/>
      <c r="D7" s="18"/>
      <c r="E7" s="18" t="s">
        <v>51</v>
      </c>
      <c r="F7" s="18" t="s">
        <v>52</v>
      </c>
      <c r="G7" s="18" t="s">
        <v>51</v>
      </c>
      <c r="H7" s="18" t="s">
        <v>51</v>
      </c>
    </row>
    <row r="8" spans="1:8" ht="15.75" thickTop="1" x14ac:dyDescent="0.25">
      <c r="A8" s="84" t="s">
        <v>630</v>
      </c>
      <c r="B8" s="84" t="s">
        <v>272</v>
      </c>
      <c r="C8" s="87">
        <v>233202</v>
      </c>
      <c r="D8" s="87">
        <v>234822.67</v>
      </c>
      <c r="E8" s="87">
        <v>250205</v>
      </c>
      <c r="F8" s="87">
        <v>112126.21</v>
      </c>
      <c r="G8" s="87">
        <v>253701</v>
      </c>
      <c r="H8" s="87">
        <v>266415</v>
      </c>
    </row>
    <row r="9" spans="1:8" x14ac:dyDescent="0.25">
      <c r="A9" s="84" t="s">
        <v>631</v>
      </c>
      <c r="B9" s="84" t="s">
        <v>294</v>
      </c>
      <c r="C9" s="87">
        <v>900</v>
      </c>
      <c r="D9" s="87">
        <v>3.79</v>
      </c>
      <c r="E9" s="87">
        <v>900</v>
      </c>
      <c r="F9" s="87">
        <v>0</v>
      </c>
      <c r="G9" s="87">
        <v>900</v>
      </c>
      <c r="H9" s="87">
        <v>900</v>
      </c>
    </row>
    <row r="10" spans="1:8" x14ac:dyDescent="0.25">
      <c r="A10" s="84" t="s">
        <v>632</v>
      </c>
      <c r="B10" s="84" t="s">
        <v>273</v>
      </c>
      <c r="C10" s="87">
        <v>0</v>
      </c>
      <c r="D10" s="87">
        <v>900</v>
      </c>
      <c r="E10" s="87">
        <v>1080</v>
      </c>
      <c r="F10" s="87">
        <v>1080</v>
      </c>
      <c r="G10" s="87">
        <v>1080</v>
      </c>
      <c r="H10" s="87">
        <v>1260</v>
      </c>
    </row>
    <row r="11" spans="1:8" x14ac:dyDescent="0.25">
      <c r="A11" s="84" t="s">
        <v>633</v>
      </c>
      <c r="B11" s="84" t="s">
        <v>274</v>
      </c>
      <c r="C11" s="87">
        <v>44616</v>
      </c>
      <c r="D11" s="87">
        <v>44925.94</v>
      </c>
      <c r="E11" s="87">
        <v>47028</v>
      </c>
      <c r="F11" s="87">
        <v>32726.720000000001</v>
      </c>
      <c r="G11" s="87">
        <v>48136</v>
      </c>
      <c r="H11" s="87">
        <v>55527</v>
      </c>
    </row>
    <row r="12" spans="1:8" x14ac:dyDescent="0.25">
      <c r="A12" s="84" t="s">
        <v>634</v>
      </c>
      <c r="B12" s="84" t="s">
        <v>275</v>
      </c>
      <c r="C12" s="87">
        <v>16885</v>
      </c>
      <c r="D12" s="87">
        <v>17049.78</v>
      </c>
      <c r="E12" s="87">
        <v>17578</v>
      </c>
      <c r="F12" s="87">
        <v>7947.72</v>
      </c>
      <c r="G12" s="87">
        <v>17881</v>
      </c>
      <c r="H12" s="87">
        <v>18462</v>
      </c>
    </row>
    <row r="13" spans="1:8" x14ac:dyDescent="0.25">
      <c r="A13" s="84" t="s">
        <v>635</v>
      </c>
      <c r="B13" s="84" t="s">
        <v>206</v>
      </c>
      <c r="C13" s="87">
        <v>30958</v>
      </c>
      <c r="D13" s="87">
        <v>29366.57</v>
      </c>
      <c r="E13" s="87">
        <v>34607</v>
      </c>
      <c r="F13" s="87">
        <v>18841.759999999998</v>
      </c>
      <c r="G13" s="87">
        <v>34574</v>
      </c>
      <c r="H13" s="87">
        <v>35215</v>
      </c>
    </row>
    <row r="14" spans="1:8" x14ac:dyDescent="0.25">
      <c r="A14" s="84" t="s">
        <v>636</v>
      </c>
      <c r="B14" s="84" t="s">
        <v>277</v>
      </c>
      <c r="C14" s="87">
        <v>718</v>
      </c>
      <c r="D14" s="87">
        <v>589.04999999999995</v>
      </c>
      <c r="E14" s="87">
        <v>534</v>
      </c>
      <c r="F14" s="87">
        <v>214.45</v>
      </c>
      <c r="G14" s="87">
        <v>545</v>
      </c>
      <c r="H14" s="87">
        <v>349</v>
      </c>
    </row>
    <row r="15" spans="1:8" x14ac:dyDescent="0.25">
      <c r="A15" s="84" t="s">
        <v>637</v>
      </c>
      <c r="B15" s="84" t="s">
        <v>278</v>
      </c>
      <c r="C15" s="87">
        <v>2200</v>
      </c>
      <c r="D15" s="87">
        <v>2127.35</v>
      </c>
      <c r="E15" s="87">
        <v>3420</v>
      </c>
      <c r="F15" s="87">
        <v>1744.51</v>
      </c>
      <c r="G15" s="87">
        <v>3680</v>
      </c>
      <c r="H15" s="87">
        <v>3680</v>
      </c>
    </row>
    <row r="16" spans="1:8" x14ac:dyDescent="0.25">
      <c r="A16" s="59"/>
      <c r="B16" s="59" t="s">
        <v>207</v>
      </c>
      <c r="C16" s="22">
        <v>329479</v>
      </c>
      <c r="D16" s="22">
        <v>329785.15000000002</v>
      </c>
      <c r="E16" s="22">
        <v>355352</v>
      </c>
      <c r="F16" s="22">
        <v>174681.37000000002</v>
      </c>
      <c r="G16" s="22">
        <v>360497</v>
      </c>
      <c r="H16" s="22">
        <v>381808</v>
      </c>
    </row>
    <row r="17" spans="1:8" x14ac:dyDescent="0.25">
      <c r="A17" s="84" t="s">
        <v>638</v>
      </c>
      <c r="B17" s="84" t="s">
        <v>279</v>
      </c>
      <c r="C17" s="25">
        <v>2400</v>
      </c>
      <c r="D17" s="25">
        <v>2154.13</v>
      </c>
      <c r="E17" s="25">
        <v>2200</v>
      </c>
      <c r="F17" s="25">
        <v>678.45</v>
      </c>
      <c r="G17" s="25">
        <v>2200</v>
      </c>
      <c r="H17" s="25">
        <v>2200</v>
      </c>
    </row>
    <row r="18" spans="1:8" x14ac:dyDescent="0.25">
      <c r="A18" s="84" t="s">
        <v>639</v>
      </c>
      <c r="B18" s="84" t="s">
        <v>280</v>
      </c>
      <c r="C18" s="25">
        <v>500</v>
      </c>
      <c r="D18" s="25">
        <v>404.39</v>
      </c>
      <c r="E18" s="25">
        <v>500</v>
      </c>
      <c r="F18" s="25">
        <v>179.4</v>
      </c>
      <c r="G18" s="25">
        <v>500</v>
      </c>
      <c r="H18" s="25">
        <v>500</v>
      </c>
    </row>
    <row r="19" spans="1:8" x14ac:dyDescent="0.25">
      <c r="A19" s="84" t="s">
        <v>640</v>
      </c>
      <c r="B19" s="84" t="s">
        <v>641</v>
      </c>
      <c r="C19" s="25">
        <v>3850</v>
      </c>
      <c r="D19" s="25">
        <v>3768.29</v>
      </c>
      <c r="E19" s="25">
        <v>7250</v>
      </c>
      <c r="F19" s="25">
        <v>6359.57</v>
      </c>
      <c r="G19" s="25">
        <v>7250</v>
      </c>
      <c r="H19" s="25">
        <v>3850</v>
      </c>
    </row>
    <row r="20" spans="1:8" x14ac:dyDescent="0.25">
      <c r="A20" s="60" t="s">
        <v>642</v>
      </c>
      <c r="B20" s="60" t="s">
        <v>643</v>
      </c>
      <c r="C20" s="25">
        <v>2060</v>
      </c>
      <c r="D20" s="25">
        <v>2001.36</v>
      </c>
      <c r="E20" s="25">
        <v>2060</v>
      </c>
      <c r="F20" s="25">
        <v>833.9</v>
      </c>
      <c r="G20" s="25">
        <v>2060</v>
      </c>
      <c r="H20" s="25">
        <v>2000</v>
      </c>
    </row>
    <row r="21" spans="1:8" x14ac:dyDescent="0.25">
      <c r="A21" s="84" t="s">
        <v>644</v>
      </c>
      <c r="B21" s="84" t="s">
        <v>281</v>
      </c>
      <c r="C21" s="25">
        <v>6500</v>
      </c>
      <c r="D21" s="25">
        <v>3912.44</v>
      </c>
      <c r="E21" s="25">
        <v>6500</v>
      </c>
      <c r="F21" s="25">
        <v>2749.19</v>
      </c>
      <c r="G21" s="25">
        <v>6500</v>
      </c>
      <c r="H21" s="25">
        <v>6500</v>
      </c>
    </row>
    <row r="22" spans="1:8" x14ac:dyDescent="0.25">
      <c r="A22" s="39"/>
      <c r="B22" s="39" t="s">
        <v>208</v>
      </c>
      <c r="C22" s="22">
        <v>15310</v>
      </c>
      <c r="D22" s="22">
        <v>12240.61</v>
      </c>
      <c r="E22" s="22">
        <v>18510</v>
      </c>
      <c r="F22" s="22">
        <v>10800.51</v>
      </c>
      <c r="G22" s="22">
        <v>18510</v>
      </c>
      <c r="H22" s="22">
        <v>15050</v>
      </c>
    </row>
    <row r="23" spans="1:8" x14ac:dyDescent="0.25">
      <c r="A23" s="84" t="s">
        <v>645</v>
      </c>
      <c r="B23" s="84" t="s">
        <v>283</v>
      </c>
      <c r="C23" s="25">
        <v>200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</row>
    <row r="24" spans="1:8" x14ac:dyDescent="0.25">
      <c r="A24" s="59"/>
      <c r="B24" s="59" t="s">
        <v>209</v>
      </c>
      <c r="C24" s="22">
        <v>200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5">
      <c r="A25" s="84" t="s">
        <v>646</v>
      </c>
      <c r="B25" s="84" t="s">
        <v>284</v>
      </c>
      <c r="C25" s="25">
        <v>13640</v>
      </c>
      <c r="D25" s="25">
        <v>12187.86</v>
      </c>
      <c r="E25" s="25">
        <v>13640</v>
      </c>
      <c r="F25" s="25">
        <v>2019.97</v>
      </c>
      <c r="G25" s="25">
        <v>15250</v>
      </c>
      <c r="H25" s="25">
        <v>14500</v>
      </c>
    </row>
    <row r="26" spans="1:8" x14ac:dyDescent="0.25">
      <c r="A26" s="84" t="s">
        <v>647</v>
      </c>
      <c r="B26" s="84" t="s">
        <v>299</v>
      </c>
      <c r="C26" s="25">
        <v>15000</v>
      </c>
      <c r="D26" s="25">
        <v>10743.92</v>
      </c>
      <c r="E26" s="25">
        <v>15000</v>
      </c>
      <c r="F26" s="25">
        <v>8006.67</v>
      </c>
      <c r="G26" s="25">
        <v>16000</v>
      </c>
      <c r="H26" s="25">
        <v>15000</v>
      </c>
    </row>
    <row r="27" spans="1:8" x14ac:dyDescent="0.25">
      <c r="A27" s="84" t="s">
        <v>648</v>
      </c>
      <c r="B27" s="84" t="s">
        <v>285</v>
      </c>
      <c r="C27" s="25">
        <v>23312</v>
      </c>
      <c r="D27" s="25">
        <v>20685.560000000001</v>
      </c>
      <c r="E27" s="25">
        <v>23312</v>
      </c>
      <c r="F27" s="25">
        <v>8019.08</v>
      </c>
      <c r="G27" s="25">
        <v>19000</v>
      </c>
      <c r="H27" s="25">
        <v>19950</v>
      </c>
    </row>
    <row r="28" spans="1:8" x14ac:dyDescent="0.25">
      <c r="A28" s="84" t="s">
        <v>649</v>
      </c>
      <c r="B28" s="84" t="s">
        <v>286</v>
      </c>
      <c r="C28" s="25">
        <v>65487</v>
      </c>
      <c r="D28" s="25">
        <v>58917.87</v>
      </c>
      <c r="E28" s="25">
        <v>63500</v>
      </c>
      <c r="F28" s="25">
        <v>29156.55</v>
      </c>
      <c r="G28" s="25">
        <v>62500</v>
      </c>
      <c r="H28" s="25">
        <v>63500</v>
      </c>
    </row>
    <row r="29" spans="1:8" x14ac:dyDescent="0.25">
      <c r="A29" s="84" t="s">
        <v>650</v>
      </c>
      <c r="B29" s="84" t="s">
        <v>287</v>
      </c>
      <c r="C29" s="25">
        <v>4000</v>
      </c>
      <c r="D29" s="25">
        <v>3956.1</v>
      </c>
      <c r="E29" s="25">
        <v>4000</v>
      </c>
      <c r="F29" s="25">
        <v>1129.0999999999999</v>
      </c>
      <c r="G29" s="25">
        <v>4000</v>
      </c>
      <c r="H29" s="25">
        <v>4000</v>
      </c>
    </row>
    <row r="30" spans="1:8" x14ac:dyDescent="0.25">
      <c r="A30" s="84" t="s">
        <v>651</v>
      </c>
      <c r="B30" s="84" t="s">
        <v>288</v>
      </c>
      <c r="C30" s="25">
        <v>5800</v>
      </c>
      <c r="D30" s="25">
        <v>4399.93</v>
      </c>
      <c r="E30" s="25">
        <v>8000</v>
      </c>
      <c r="F30" s="25">
        <v>511.64</v>
      </c>
      <c r="G30" s="25">
        <v>8000</v>
      </c>
      <c r="H30" s="25">
        <v>6500</v>
      </c>
    </row>
    <row r="31" spans="1:8" x14ac:dyDescent="0.25">
      <c r="A31" s="84" t="s">
        <v>652</v>
      </c>
      <c r="B31" s="84" t="s">
        <v>653</v>
      </c>
      <c r="C31" s="25">
        <v>5000</v>
      </c>
      <c r="D31" s="25">
        <v>0</v>
      </c>
      <c r="E31" s="25">
        <v>5000</v>
      </c>
      <c r="F31" s="25">
        <v>0</v>
      </c>
      <c r="G31" s="25">
        <v>0</v>
      </c>
      <c r="H31" s="25">
        <v>5000</v>
      </c>
    </row>
    <row r="32" spans="1:8" x14ac:dyDescent="0.25">
      <c r="A32" s="84" t="s">
        <v>654</v>
      </c>
      <c r="B32" s="84" t="s">
        <v>290</v>
      </c>
      <c r="C32" s="25">
        <v>7008</v>
      </c>
      <c r="D32" s="25">
        <v>7509.52</v>
      </c>
      <c r="E32" s="25">
        <v>8004</v>
      </c>
      <c r="F32" s="25">
        <v>4002.05</v>
      </c>
      <c r="G32" s="25">
        <v>9004</v>
      </c>
      <c r="H32" s="25">
        <v>10004</v>
      </c>
    </row>
    <row r="33" spans="1:8" x14ac:dyDescent="0.25">
      <c r="A33" s="84" t="s">
        <v>655</v>
      </c>
      <c r="B33" s="84" t="s">
        <v>291</v>
      </c>
      <c r="C33" s="25">
        <v>4800</v>
      </c>
      <c r="D33" s="25">
        <v>4401.96</v>
      </c>
      <c r="E33" s="25">
        <v>4400</v>
      </c>
      <c r="F33" s="25">
        <v>4401.96</v>
      </c>
      <c r="G33" s="25">
        <v>4400</v>
      </c>
      <c r="H33" s="25">
        <v>4500</v>
      </c>
    </row>
    <row r="34" spans="1:8" ht="15.75" thickBot="1" x14ac:dyDescent="0.3">
      <c r="A34" s="113" t="s">
        <v>656</v>
      </c>
      <c r="B34" s="113" t="s">
        <v>657</v>
      </c>
      <c r="C34" s="21">
        <v>1200</v>
      </c>
      <c r="D34" s="21">
        <v>1200.8399999999999</v>
      </c>
      <c r="E34" s="21">
        <v>1200</v>
      </c>
      <c r="F34" s="21">
        <v>426.17</v>
      </c>
      <c r="G34" s="21">
        <v>1200</v>
      </c>
      <c r="H34" s="21">
        <v>1200</v>
      </c>
    </row>
    <row r="35" spans="1:8" ht="15" hidden="1" customHeight="1" x14ac:dyDescent="0.25">
      <c r="A35" s="25" t="s">
        <v>658</v>
      </c>
      <c r="B35" s="25" t="s">
        <v>292</v>
      </c>
      <c r="C35" s="25">
        <v>2040</v>
      </c>
      <c r="D35" s="25">
        <v>870.09</v>
      </c>
      <c r="E35" s="25">
        <v>1640</v>
      </c>
      <c r="F35" s="25">
        <v>985.93</v>
      </c>
      <c r="G35" s="25">
        <v>1640</v>
      </c>
      <c r="H35" s="25">
        <v>1640</v>
      </c>
    </row>
    <row r="36" spans="1:8" ht="15" hidden="1" customHeight="1" x14ac:dyDescent="0.25">
      <c r="A36" s="39"/>
      <c r="B36" s="39" t="s">
        <v>210</v>
      </c>
      <c r="C36" s="22">
        <v>147287</v>
      </c>
      <c r="D36" s="22">
        <v>124873.65</v>
      </c>
      <c r="E36" s="22">
        <v>147696</v>
      </c>
      <c r="F36" s="22">
        <v>58659.12</v>
      </c>
      <c r="G36" s="22">
        <v>140994</v>
      </c>
      <c r="H36" s="22">
        <v>145794</v>
      </c>
    </row>
    <row r="37" spans="1:8" ht="15" hidden="1" customHeight="1" x14ac:dyDescent="0.25">
      <c r="A37" s="25">
        <v>0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</row>
    <row r="38" spans="1:8" ht="15.75" hidden="1" customHeight="1" thickBot="1" x14ac:dyDescent="0.3">
      <c r="A38" s="40"/>
      <c r="B38" s="39" t="s">
        <v>270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</row>
    <row r="39" spans="1:8" ht="16.5" thickTop="1" thickBot="1" x14ac:dyDescent="0.3">
      <c r="A39" s="41"/>
      <c r="B39" s="41" t="s">
        <v>211</v>
      </c>
      <c r="C39" s="41">
        <v>492276</v>
      </c>
      <c r="D39" s="41">
        <v>466899.41000000003</v>
      </c>
      <c r="E39" s="41">
        <v>521558</v>
      </c>
      <c r="F39" s="41">
        <v>244141.00000000003</v>
      </c>
      <c r="G39" s="41">
        <v>520001</v>
      </c>
      <c r="H39" s="41">
        <v>542652</v>
      </c>
    </row>
    <row r="40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M21" sqref="M21"/>
    </sheetView>
  </sheetViews>
  <sheetFormatPr defaultRowHeight="15" x14ac:dyDescent="0.25"/>
  <cols>
    <col min="1" max="1" width="12.85546875" customWidth="1"/>
    <col min="2" max="2" width="32.57031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117"/>
      <c r="H1" s="117"/>
    </row>
    <row r="2" spans="1:8" x14ac:dyDescent="0.25">
      <c r="A2" s="15" t="str">
        <f>[1]Sheet1!$A$2</f>
        <v>BUDGET 2018-2019</v>
      </c>
      <c r="B2" s="33"/>
      <c r="C2" s="31"/>
      <c r="D2" s="31"/>
      <c r="E2" s="31"/>
      <c r="F2" s="31"/>
      <c r="G2" s="117"/>
      <c r="H2" s="117"/>
    </row>
    <row r="3" spans="1:8" x14ac:dyDescent="0.25">
      <c r="A3" s="15" t="s">
        <v>611</v>
      </c>
      <c r="B3" s="33"/>
      <c r="C3" s="31"/>
      <c r="D3" s="31"/>
      <c r="E3" s="31"/>
      <c r="F3" s="31"/>
      <c r="G3" s="117"/>
      <c r="H3" s="117"/>
    </row>
    <row r="4" spans="1:8" x14ac:dyDescent="0.25">
      <c r="A4" s="35"/>
      <c r="B4" s="35"/>
      <c r="C4" s="36"/>
      <c r="D4" s="36"/>
      <c r="E4" s="36"/>
      <c r="F4" s="36"/>
      <c r="G4" s="114"/>
      <c r="H4" s="114"/>
    </row>
    <row r="5" spans="1:8" x14ac:dyDescent="0.25">
      <c r="A5" s="16" t="s">
        <v>32</v>
      </c>
      <c r="B5" s="16"/>
      <c r="C5" s="38" t="str">
        <f>[1]Sheet1!F2</f>
        <v>2016-17</v>
      </c>
      <c r="D5" s="38" t="str">
        <f>[1]Sheet1!G2</f>
        <v>2016-17</v>
      </c>
      <c r="E5" s="38" t="str">
        <f>[1]Sheet1!H2</f>
        <v>2017-18</v>
      </c>
      <c r="F5" s="38" t="str">
        <f>[1]Sheet1!I2</f>
        <v>2017-18</v>
      </c>
      <c r="G5" s="38" t="str">
        <f>[1]Sheet1!J2</f>
        <v>2017-18</v>
      </c>
      <c r="H5" s="38" t="str">
        <f>[1]Sheet1!K2</f>
        <v>2018-19</v>
      </c>
    </row>
    <row r="6" spans="1:8" x14ac:dyDescent="0.25">
      <c r="A6" s="16" t="s">
        <v>34</v>
      </c>
      <c r="B6" s="16" t="s">
        <v>33</v>
      </c>
      <c r="C6" s="38" t="str">
        <f>[1]Sheet1!F3</f>
        <v>BUDGET</v>
      </c>
      <c r="D6" s="38" t="str">
        <f>[1]Sheet1!G3</f>
        <v>ACTUAL</v>
      </c>
      <c r="E6" s="38" t="str">
        <f>[1]Sheet1!H3</f>
        <v>ORIGINAL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18" t="s">
        <v>2</v>
      </c>
      <c r="B7" s="18"/>
      <c r="C7" s="18"/>
      <c r="D7" s="18"/>
      <c r="E7" s="18" t="str">
        <f>[1]Sheet1!H4</f>
        <v xml:space="preserve"> BUDGET</v>
      </c>
      <c r="F7" s="18" t="str">
        <f>[1]Sheet1!I4</f>
        <v>SIX MONTHS</v>
      </c>
      <c r="G7" s="18" t="str">
        <f>[1]Sheet1!J4</f>
        <v xml:space="preserve"> BUDGET</v>
      </c>
      <c r="H7" s="18" t="str">
        <f>[1]Sheet1!K4</f>
        <v xml:space="preserve"> BUDGET</v>
      </c>
    </row>
    <row r="8" spans="1:8" ht="15.75" thickTop="1" x14ac:dyDescent="0.25">
      <c r="A8" s="36" t="str">
        <f>'[2]01-10-12'!A10</f>
        <v xml:space="preserve"> 01-5101-10-12                          </v>
      </c>
      <c r="B8" s="36" t="str">
        <f>'[2]01-10-12'!B10</f>
        <v xml:space="preserve"> SALARIES                       </v>
      </c>
      <c r="C8" s="112">
        <f>'[2]01-10-12'!E10</f>
        <v>103556</v>
      </c>
      <c r="D8" s="112">
        <f>'[2]01-10-12'!F10</f>
        <v>101847.22</v>
      </c>
      <c r="E8" s="112">
        <f>'[2]01-10-12'!G10</f>
        <v>104413</v>
      </c>
      <c r="F8" s="112">
        <f>'[2]01-10-12'!H10</f>
        <v>47864.52</v>
      </c>
      <c r="G8" s="112">
        <f>'[2]01-10-12'!I10</f>
        <v>105436</v>
      </c>
      <c r="H8" s="112">
        <f>'[2]01-10-12'!J10</f>
        <v>113248</v>
      </c>
    </row>
    <row r="9" spans="1:8" x14ac:dyDescent="0.25">
      <c r="A9" s="36" t="str">
        <f>'[2]01-10-12'!A11</f>
        <v xml:space="preserve"> 01-5110-10-12                          </v>
      </c>
      <c r="B9" s="36" t="str">
        <f>'[2]01-10-12'!B11</f>
        <v xml:space="preserve"> LONGEVITY                      </v>
      </c>
      <c r="C9" s="112">
        <f>'[2]01-10-12'!E11</f>
        <v>180</v>
      </c>
      <c r="D9" s="112">
        <f>'[2]01-10-12'!F11</f>
        <v>180</v>
      </c>
      <c r="E9" s="112">
        <f>'[2]01-10-12'!G11</f>
        <v>240</v>
      </c>
      <c r="F9" s="112">
        <f>'[2]01-10-12'!H11</f>
        <v>240</v>
      </c>
      <c r="G9" s="112">
        <f>'[2]01-10-12'!I11</f>
        <v>240</v>
      </c>
      <c r="H9" s="112">
        <f>'[2]01-10-12'!J11</f>
        <v>300</v>
      </c>
    </row>
    <row r="10" spans="1:8" x14ac:dyDescent="0.25">
      <c r="A10" s="36" t="str">
        <f>'[2]01-10-12'!A12</f>
        <v xml:space="preserve"> 01-5111-10-12                          </v>
      </c>
      <c r="B10" s="36" t="str">
        <f>'[2]01-10-12'!B12</f>
        <v xml:space="preserve"> RETIREMENT                     </v>
      </c>
      <c r="C10" s="112">
        <f>'[2]01-10-12'!E12</f>
        <v>10116</v>
      </c>
      <c r="D10" s="112">
        <f>'[2]01-10-12'!F12</f>
        <v>10310.030000000001</v>
      </c>
      <c r="E10" s="112">
        <f>'[2]01-10-12'!G12</f>
        <v>10663</v>
      </c>
      <c r="F10" s="112">
        <f>'[2]01-10-12'!H12</f>
        <v>4929.71</v>
      </c>
      <c r="G10" s="112">
        <f>'[2]01-10-12'!I12</f>
        <v>10788</v>
      </c>
      <c r="H10" s="112">
        <f>'[2]01-10-12'!J12</f>
        <v>13779</v>
      </c>
    </row>
    <row r="11" spans="1:8" x14ac:dyDescent="0.25">
      <c r="A11" s="36" t="str">
        <f>'[2]01-10-12'!A13</f>
        <v xml:space="preserve"> 01-5112-10-12                          </v>
      </c>
      <c r="B11" s="36" t="str">
        <f>'[2]01-10-12'!B13</f>
        <v xml:space="preserve"> FICA                           </v>
      </c>
      <c r="C11" s="112">
        <f>'[2]01-10-12'!E13</f>
        <v>8028</v>
      </c>
      <c r="D11" s="112">
        <f>'[2]01-10-12'!F13</f>
        <v>8107.54</v>
      </c>
      <c r="E11" s="112">
        <f>'[2]01-10-12'!G13</f>
        <v>8332</v>
      </c>
      <c r="F11" s="112">
        <f>'[2]01-10-12'!H13</f>
        <v>3849.5</v>
      </c>
      <c r="G11" s="112">
        <f>'[2]01-10-12'!I13</f>
        <v>8430</v>
      </c>
      <c r="H11" s="112">
        <f>'[2]01-10-12'!J13</f>
        <v>8761</v>
      </c>
    </row>
    <row r="12" spans="1:8" x14ac:dyDescent="0.25">
      <c r="A12" s="36" t="str">
        <f>'[2]01-10-12'!A14</f>
        <v xml:space="preserve"> 01-5116-10-12                          </v>
      </c>
      <c r="B12" s="36" t="s">
        <v>206</v>
      </c>
      <c r="C12" s="112">
        <f>'[2]01-10-12'!E14</f>
        <v>5503</v>
      </c>
      <c r="D12" s="112">
        <f>'[2]01-10-12'!F14</f>
        <v>5487.54</v>
      </c>
      <c r="E12" s="112">
        <f>'[2]01-10-12'!G14</f>
        <v>6371</v>
      </c>
      <c r="F12" s="112">
        <f>'[2]01-10-12'!H14</f>
        <v>3710.62</v>
      </c>
      <c r="G12" s="112">
        <f>'[2]01-10-12'!I14</f>
        <v>6371</v>
      </c>
      <c r="H12" s="112">
        <f>'[2]01-10-12'!J14</f>
        <v>6328</v>
      </c>
    </row>
    <row r="13" spans="1:8" x14ac:dyDescent="0.25">
      <c r="A13" s="36" t="str">
        <f>'[2]01-10-12'!A15</f>
        <v xml:space="preserve"> 01-5118-10-12                          </v>
      </c>
      <c r="B13" s="36" t="str">
        <f>'[2]01-10-12'!B15</f>
        <v xml:space="preserve"> WORKER COMPENSATION            </v>
      </c>
      <c r="C13" s="112">
        <f>'[2]01-10-12'!E15</f>
        <v>273</v>
      </c>
      <c r="D13" s="112">
        <f>'[2]01-10-12'!F15</f>
        <v>254.07</v>
      </c>
      <c r="E13" s="112">
        <f>'[2]01-10-12'!G15</f>
        <v>196</v>
      </c>
      <c r="F13" s="112">
        <f>'[2]01-10-12'!H15</f>
        <v>90.64</v>
      </c>
      <c r="G13" s="112">
        <f>'[2]01-10-12'!I15</f>
        <v>198</v>
      </c>
      <c r="H13" s="112">
        <f>'[2]01-10-12'!J15</f>
        <v>130</v>
      </c>
    </row>
    <row r="14" spans="1:8" x14ac:dyDescent="0.25">
      <c r="A14" s="36" t="str">
        <f>'[2]01-10-12'!A16</f>
        <v xml:space="preserve"> 01-5119-10-12                          </v>
      </c>
      <c r="B14" s="36" t="str">
        <f>'[2]01-10-12'!B16</f>
        <v xml:space="preserve"> OTHER PAYROLL EXPENSE          </v>
      </c>
      <c r="C14" s="112">
        <f>'[2]01-10-12'!E16</f>
        <v>260</v>
      </c>
      <c r="D14" s="112">
        <f>'[2]01-10-12'!F16</f>
        <v>11.43</v>
      </c>
      <c r="E14" s="112">
        <f>'[2]01-10-12'!G16</f>
        <v>360</v>
      </c>
      <c r="F14" s="112">
        <f>'[2]01-10-12'!H16</f>
        <v>120</v>
      </c>
      <c r="G14" s="112">
        <f>'[2]01-10-12'!I16</f>
        <v>260</v>
      </c>
      <c r="H14" s="112">
        <f>'[2]01-10-12'!J16</f>
        <v>260</v>
      </c>
    </row>
    <row r="15" spans="1:8" x14ac:dyDescent="0.25">
      <c r="A15" s="39"/>
      <c r="B15" s="39" t="s">
        <v>207</v>
      </c>
      <c r="C15" s="104">
        <f t="shared" ref="C15:H15" si="0">SUM(C8:C14)</f>
        <v>127916</v>
      </c>
      <c r="D15" s="104">
        <f t="shared" si="0"/>
        <v>126197.82999999999</v>
      </c>
      <c r="E15" s="104">
        <f t="shared" si="0"/>
        <v>130575</v>
      </c>
      <c r="F15" s="104">
        <f t="shared" si="0"/>
        <v>60804.99</v>
      </c>
      <c r="G15" s="104">
        <f t="shared" si="0"/>
        <v>131723</v>
      </c>
      <c r="H15" s="104">
        <f t="shared" si="0"/>
        <v>142806</v>
      </c>
    </row>
    <row r="16" spans="1:8" x14ac:dyDescent="0.25">
      <c r="A16" s="36" t="str">
        <f>'[2]01-10-12'!A18</f>
        <v xml:space="preserve"> 01-5201-10-12</v>
      </c>
      <c r="B16" s="36" t="str">
        <f>'[2]01-10-12'!B18</f>
        <v xml:space="preserve"> OFFICE SUPPLIES</v>
      </c>
      <c r="C16" s="112">
        <f>'[2]01-10-12'!E18</f>
        <v>200</v>
      </c>
      <c r="D16" s="112">
        <f>'[2]01-10-12'!F18</f>
        <v>0</v>
      </c>
      <c r="E16" s="112">
        <f>'[2]01-10-12'!G18</f>
        <v>200</v>
      </c>
      <c r="F16" s="112">
        <f>'[2]01-10-12'!H18</f>
        <v>63.73</v>
      </c>
      <c r="G16" s="112">
        <f>'[2]01-10-12'!I18</f>
        <v>200</v>
      </c>
      <c r="H16" s="112">
        <f>'[2]01-10-12'!J18</f>
        <v>200</v>
      </c>
    </row>
    <row r="17" spans="1:8" x14ac:dyDescent="0.25">
      <c r="A17" s="105" t="str">
        <f>'[2]01-10-12'!A19</f>
        <v xml:space="preserve"> 01-5299-10-12</v>
      </c>
      <c r="B17" s="105" t="str">
        <f>'[2]01-10-12'!B19</f>
        <v xml:space="preserve"> MISCELLANEOUS SUPPLIES</v>
      </c>
      <c r="C17" s="112">
        <f>'[2]01-10-12'!E19</f>
        <v>1020</v>
      </c>
      <c r="D17" s="112">
        <f>'[2]01-10-12'!F19</f>
        <v>521.69000000000005</v>
      </c>
      <c r="E17" s="112">
        <f>'[2]01-10-12'!G19</f>
        <v>1000</v>
      </c>
      <c r="F17" s="112">
        <f>'[2]01-10-12'!H19</f>
        <v>0</v>
      </c>
      <c r="G17" s="112">
        <f>'[2]01-10-12'!I19</f>
        <v>1000</v>
      </c>
      <c r="H17" s="112">
        <f>'[2]01-10-12'!J19</f>
        <v>1000</v>
      </c>
    </row>
    <row r="18" spans="1:8" x14ac:dyDescent="0.25">
      <c r="A18" s="39"/>
      <c r="B18" s="39" t="s">
        <v>208</v>
      </c>
      <c r="C18" s="104">
        <f t="shared" ref="C18:H18" si="1">SUM(C16:C17)</f>
        <v>1220</v>
      </c>
      <c r="D18" s="104">
        <f t="shared" si="1"/>
        <v>521.69000000000005</v>
      </c>
      <c r="E18" s="104">
        <f t="shared" si="1"/>
        <v>1200</v>
      </c>
      <c r="F18" s="104">
        <f t="shared" si="1"/>
        <v>63.73</v>
      </c>
      <c r="G18" s="104">
        <f t="shared" si="1"/>
        <v>1200</v>
      </c>
      <c r="H18" s="104">
        <f t="shared" si="1"/>
        <v>1200</v>
      </c>
    </row>
    <row r="19" spans="1:8" x14ac:dyDescent="0.25">
      <c r="A19" s="36" t="str">
        <f>'[2]01-10-12'!A21</f>
        <v xml:space="preserve"> 01-5304-10-12</v>
      </c>
      <c r="B19" s="36" t="str">
        <f>'[2]01-10-12'!B21</f>
        <v xml:space="preserve"> MACHINERY AND EQUIP MAINTENANCE</v>
      </c>
      <c r="C19" s="112">
        <f>'[2]01-10-12'!E21</f>
        <v>17506</v>
      </c>
      <c r="D19" s="112">
        <f>'[2]01-10-12'!F21</f>
        <v>17428.84</v>
      </c>
      <c r="E19" s="112">
        <f>'[2]01-10-12'!G21</f>
        <v>15260</v>
      </c>
      <c r="F19" s="112">
        <f>'[2]01-10-12'!H21</f>
        <v>10916.34</v>
      </c>
      <c r="G19" s="112">
        <f>'[2]01-10-12'!I21</f>
        <v>10916</v>
      </c>
      <c r="H19" s="112">
        <f>'[2]01-10-12'!J21</f>
        <v>8687</v>
      </c>
    </row>
    <row r="20" spans="1:8" x14ac:dyDescent="0.25">
      <c r="A20" s="105" t="str">
        <f>'[2]01-10-12'!A22</f>
        <v xml:space="preserve"> 01-5319-10-12 </v>
      </c>
      <c r="B20" s="105" t="str">
        <f>'[2]01-10-12'!B22</f>
        <v xml:space="preserve"> SOFTWARE MAINTENANCE</v>
      </c>
      <c r="C20" s="112">
        <f>'[2]01-10-12'!E22</f>
        <v>12310</v>
      </c>
      <c r="D20" s="112">
        <f>'[2]01-10-12'!F22</f>
        <v>16568.29</v>
      </c>
      <c r="E20" s="112">
        <f>'[2]01-10-12'!G22</f>
        <v>15704</v>
      </c>
      <c r="F20" s="112">
        <f>'[2]01-10-12'!H22</f>
        <v>6445.16</v>
      </c>
      <c r="G20" s="112">
        <f>'[2]01-10-12'!I22</f>
        <v>12148</v>
      </c>
      <c r="H20" s="112">
        <f>'[2]01-10-12'!J22</f>
        <v>30789</v>
      </c>
    </row>
    <row r="21" spans="1:8" x14ac:dyDescent="0.25">
      <c r="A21" s="39"/>
      <c r="B21" s="39" t="s">
        <v>209</v>
      </c>
      <c r="C21" s="104">
        <f t="shared" ref="C21:H21" si="2">SUM(C19:C20)</f>
        <v>29816</v>
      </c>
      <c r="D21" s="104">
        <f t="shared" si="2"/>
        <v>33997.130000000005</v>
      </c>
      <c r="E21" s="104">
        <f t="shared" si="2"/>
        <v>30964</v>
      </c>
      <c r="F21" s="104">
        <f t="shared" si="2"/>
        <v>17361.5</v>
      </c>
      <c r="G21" s="104">
        <f t="shared" si="2"/>
        <v>23064</v>
      </c>
      <c r="H21" s="104">
        <f t="shared" si="2"/>
        <v>39476</v>
      </c>
    </row>
    <row r="22" spans="1:8" x14ac:dyDescent="0.25">
      <c r="A22" s="36" t="str">
        <f>'[2]01-10-12'!A24</f>
        <v xml:space="preserve"> 01-5401-10-12                          </v>
      </c>
      <c r="B22" s="36" t="str">
        <f>'[2]01-10-12'!B24</f>
        <v xml:space="preserve"> COMMUNICATIONS                 </v>
      </c>
      <c r="C22" s="112">
        <f>'[2]01-10-12'!E24</f>
        <v>30720</v>
      </c>
      <c r="D22" s="112">
        <f>'[2]01-10-12'!F24</f>
        <v>30638.31</v>
      </c>
      <c r="E22" s="112">
        <f>'[2]01-10-12'!G24</f>
        <v>29484</v>
      </c>
      <c r="F22" s="112">
        <f>'[2]01-10-12'!H24</f>
        <v>21986.34</v>
      </c>
      <c r="G22" s="112">
        <f>'[2]01-10-12'!I24</f>
        <v>29484</v>
      </c>
      <c r="H22" s="112">
        <f>'[2]01-10-12'!J24</f>
        <v>30664</v>
      </c>
    </row>
    <row r="23" spans="1:8" x14ac:dyDescent="0.25">
      <c r="A23" s="36" t="str">
        <f>'[2]01-10-12'!A25</f>
        <v xml:space="preserve"> 01-5404-10-12                          </v>
      </c>
      <c r="B23" s="36" t="str">
        <f>'[2]01-10-12'!B25</f>
        <v xml:space="preserve"> PROFESSIONAL FEES              </v>
      </c>
      <c r="C23" s="112">
        <f>'[2]01-10-12'!E25</f>
        <v>1000</v>
      </c>
      <c r="D23" s="112">
        <f>'[2]01-10-12'!F25</f>
        <v>18</v>
      </c>
      <c r="E23" s="112">
        <f>'[2]01-10-12'!G25</f>
        <v>550</v>
      </c>
      <c r="F23" s="112">
        <f>'[2]01-10-12'!H25</f>
        <v>65.849999999999994</v>
      </c>
      <c r="G23" s="112">
        <f>'[2]01-10-12'!I25</f>
        <v>550</v>
      </c>
      <c r="H23" s="112">
        <f>'[2]01-10-12'!J25</f>
        <v>550</v>
      </c>
    </row>
    <row r="24" spans="1:8" x14ac:dyDescent="0.25">
      <c r="A24" s="36" t="str">
        <f>'[2]01-10-12'!A26</f>
        <v xml:space="preserve"> 01-5406-10-12                          </v>
      </c>
      <c r="B24" s="36" t="str">
        <f>'[2]01-10-12'!B26</f>
        <v xml:space="preserve"> TRAINING                       </v>
      </c>
      <c r="C24" s="112">
        <f>'[2]01-10-12'!E26</f>
        <v>300</v>
      </c>
      <c r="D24" s="112">
        <f>'[2]01-10-12'!F26</f>
        <v>25</v>
      </c>
      <c r="E24" s="112">
        <f>'[2]01-10-12'!G26</f>
        <v>300</v>
      </c>
      <c r="F24" s="112">
        <f>'[2]01-10-12'!H26</f>
        <v>63.45</v>
      </c>
      <c r="G24" s="112">
        <f>'[2]01-10-12'!I26</f>
        <v>63</v>
      </c>
      <c r="H24" s="112">
        <f>'[2]01-10-12'!J26</f>
        <v>300</v>
      </c>
    </row>
    <row r="25" spans="1:8" x14ac:dyDescent="0.25">
      <c r="A25" s="105" t="str">
        <f>'[2]01-10-12'!A27</f>
        <v xml:space="preserve"> 01-5418-10-12                          </v>
      </c>
      <c r="B25" s="105" t="str">
        <f>'[2]01-10-12'!B27</f>
        <v xml:space="preserve"> AUTO ALLOWANCE                 </v>
      </c>
      <c r="C25" s="112">
        <f>'[2]01-10-12'!E27</f>
        <v>3900</v>
      </c>
      <c r="D25" s="112">
        <f>'[2]01-10-12'!F27</f>
        <v>3596.84</v>
      </c>
      <c r="E25" s="112">
        <f>'[2]01-10-12'!G27</f>
        <v>3900</v>
      </c>
      <c r="F25" s="112">
        <f>'[2]01-10-12'!H27</f>
        <v>1950</v>
      </c>
      <c r="G25" s="112">
        <f>'[2]01-10-12'!I27</f>
        <v>3900</v>
      </c>
      <c r="H25" s="112">
        <f>'[2]01-10-12'!J27</f>
        <v>3900</v>
      </c>
    </row>
    <row r="26" spans="1:8" x14ac:dyDescent="0.25">
      <c r="A26" s="39"/>
      <c r="B26" s="39" t="s">
        <v>210</v>
      </c>
      <c r="C26" s="104">
        <f t="shared" ref="C26:H26" si="3">SUM(C22:C25)</f>
        <v>35920</v>
      </c>
      <c r="D26" s="104">
        <f t="shared" si="3"/>
        <v>34278.15</v>
      </c>
      <c r="E26" s="104">
        <f t="shared" si="3"/>
        <v>34234</v>
      </c>
      <c r="F26" s="104">
        <f t="shared" si="3"/>
        <v>24065.64</v>
      </c>
      <c r="G26" s="104">
        <f t="shared" si="3"/>
        <v>33997</v>
      </c>
      <c r="H26" s="104">
        <f t="shared" si="3"/>
        <v>35414</v>
      </c>
    </row>
    <row r="27" spans="1:8" x14ac:dyDescent="0.25">
      <c r="A27" s="36" t="str">
        <f>'[2]01-10-12'!A29</f>
        <v xml:space="preserve"> 01-5508-10-12                          </v>
      </c>
      <c r="B27" s="36" t="str">
        <f>'[2]01-10-12'!B29</f>
        <v xml:space="preserve"> OFFICE MACHINERY &amp; EQUIPMENT   </v>
      </c>
      <c r="C27" s="104">
        <f>'[2]01-10-12'!E29</f>
        <v>18531</v>
      </c>
      <c r="D27" s="104">
        <f>'[2]01-10-12'!F29</f>
        <v>17201.78</v>
      </c>
      <c r="E27" s="104">
        <f>'[2]01-10-12'!G29</f>
        <v>10060</v>
      </c>
      <c r="F27" s="104">
        <f>'[2]01-10-12'!H29</f>
        <v>11241.25</v>
      </c>
      <c r="G27" s="104">
        <f>'[2]01-10-12'!I29</f>
        <v>19141</v>
      </c>
      <c r="H27" s="104">
        <f>'[2]01-10-12'!J29</f>
        <v>7839</v>
      </c>
    </row>
    <row r="28" spans="1:8" x14ac:dyDescent="0.25">
      <c r="A28" s="39"/>
      <c r="B28" s="39" t="s">
        <v>612</v>
      </c>
      <c r="C28" s="104">
        <f t="shared" ref="C28:H28" si="4">SUM(C27:C27)</f>
        <v>18531</v>
      </c>
      <c r="D28" s="104">
        <f t="shared" si="4"/>
        <v>17201.78</v>
      </c>
      <c r="E28" s="104">
        <f t="shared" si="4"/>
        <v>10060</v>
      </c>
      <c r="F28" s="104">
        <f t="shared" si="4"/>
        <v>11241.25</v>
      </c>
      <c r="G28" s="104">
        <f t="shared" si="4"/>
        <v>19141</v>
      </c>
      <c r="H28" s="104">
        <f t="shared" si="4"/>
        <v>7839</v>
      </c>
    </row>
    <row r="29" spans="1:8" x14ac:dyDescent="0.25">
      <c r="A29" s="36" t="str">
        <f>'[2]01-10-12'!A31</f>
        <v xml:space="preserve"> 01-6508-10-12                          </v>
      </c>
      <c r="B29" s="36" t="str">
        <f>'[2]01-10-12'!B31</f>
        <v xml:space="preserve"> OFFICE MACHINERY &amp; EQUIPMENT   </v>
      </c>
      <c r="C29" s="104">
        <f>'[2]01-10-12'!E31</f>
        <v>68397</v>
      </c>
      <c r="D29" s="104">
        <f>'[2]01-10-12'!F31</f>
        <v>0</v>
      </c>
      <c r="E29" s="104">
        <f>'[2]01-10-12'!G31</f>
        <v>68206</v>
      </c>
      <c r="F29" s="104">
        <f>'[2]01-10-12'!H31</f>
        <v>0</v>
      </c>
      <c r="G29" s="104">
        <f>'[2]01-10-12'!I31</f>
        <v>63357</v>
      </c>
      <c r="H29" s="104">
        <f>'[2]01-10-12'!J31</f>
        <v>28200</v>
      </c>
    </row>
    <row r="30" spans="1:8" ht="15.75" thickBot="1" x14ac:dyDescent="0.3">
      <c r="A30" s="39"/>
      <c r="B30" s="39" t="s">
        <v>613</v>
      </c>
      <c r="C30" s="104">
        <f t="shared" ref="C30:H30" si="5">SUM(C29:C29)</f>
        <v>68397</v>
      </c>
      <c r="D30" s="104">
        <f t="shared" si="5"/>
        <v>0</v>
      </c>
      <c r="E30" s="104">
        <f t="shared" si="5"/>
        <v>68206</v>
      </c>
      <c r="F30" s="104">
        <f t="shared" si="5"/>
        <v>0</v>
      </c>
      <c r="G30" s="104">
        <f t="shared" si="5"/>
        <v>63357</v>
      </c>
      <c r="H30" s="104">
        <f t="shared" si="5"/>
        <v>28200</v>
      </c>
    </row>
    <row r="31" spans="1:8" ht="16.5" thickTop="1" thickBot="1" x14ac:dyDescent="0.3">
      <c r="A31" s="41"/>
      <c r="B31" s="41" t="s">
        <v>614</v>
      </c>
      <c r="C31" s="106">
        <f t="shared" ref="C31:H31" si="6">SUM(C8:C30)/2</f>
        <v>281800</v>
      </c>
      <c r="D31" s="106">
        <f t="shared" si="6"/>
        <v>212196.58000000002</v>
      </c>
      <c r="E31" s="106">
        <f t="shared" si="6"/>
        <v>275239</v>
      </c>
      <c r="F31" s="106">
        <f t="shared" si="6"/>
        <v>113537.11000000002</v>
      </c>
      <c r="G31" s="106">
        <f t="shared" si="6"/>
        <v>272482</v>
      </c>
      <c r="H31" s="106">
        <f t="shared" si="6"/>
        <v>254935</v>
      </c>
    </row>
    <row r="32" spans="1:8" ht="15.75" hidden="1" thickTop="1" x14ac:dyDescent="0.25">
      <c r="A32" s="60"/>
      <c r="B32" s="60"/>
      <c r="C32" s="84"/>
      <c r="D32" s="84"/>
      <c r="E32" s="84"/>
      <c r="F32" s="84"/>
      <c r="G32" s="88"/>
      <c r="H32" s="88"/>
    </row>
    <row r="33" hidden="1" x14ac:dyDescent="0.25"/>
    <row r="34" ht="15.75" thickTop="1" x14ac:dyDescent="0.25"/>
  </sheetData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J42" sqref="J42"/>
    </sheetView>
  </sheetViews>
  <sheetFormatPr defaultRowHeight="15" x14ac:dyDescent="0.25"/>
  <cols>
    <col min="1" max="1" width="14.7109375" customWidth="1"/>
    <col min="2" max="2" width="31.28515625" bestFit="1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117"/>
      <c r="H1" s="117"/>
    </row>
    <row r="2" spans="1:8" x14ac:dyDescent="0.25">
      <c r="A2" s="15" t="str">
        <f>[1]Sheet1!$A$2</f>
        <v>BUDGET 2018-2019</v>
      </c>
      <c r="B2" s="33"/>
      <c r="C2" s="31"/>
      <c r="D2" s="31"/>
      <c r="E2" s="31"/>
      <c r="F2" s="31"/>
      <c r="G2" s="117"/>
      <c r="H2" s="117"/>
    </row>
    <row r="3" spans="1:8" x14ac:dyDescent="0.25">
      <c r="A3" s="15" t="s">
        <v>220</v>
      </c>
      <c r="B3" s="33"/>
      <c r="C3" s="31"/>
      <c r="D3" s="31"/>
      <c r="E3" s="31"/>
      <c r="F3" s="31"/>
      <c r="G3" s="117"/>
      <c r="H3" s="117"/>
    </row>
    <row r="4" spans="1:8" x14ac:dyDescent="0.25">
      <c r="A4" s="35"/>
      <c r="B4" s="35"/>
      <c r="C4" s="36"/>
      <c r="D4" s="36"/>
      <c r="E4" s="36"/>
      <c r="F4" s="36"/>
      <c r="G4" s="114"/>
      <c r="H4" s="114"/>
    </row>
    <row r="5" spans="1:8" x14ac:dyDescent="0.25">
      <c r="A5" s="16" t="s">
        <v>32</v>
      </c>
      <c r="B5" s="16"/>
      <c r="C5" s="38" t="str">
        <f>[1]Sheet1!F2</f>
        <v>2016-17</v>
      </c>
      <c r="D5" s="38" t="str">
        <f>[1]Sheet1!G2</f>
        <v>2016-17</v>
      </c>
      <c r="E5" s="38" t="str">
        <f>[1]Sheet1!H2</f>
        <v>2017-18</v>
      </c>
      <c r="F5" s="38" t="str">
        <f>[1]Sheet1!I2</f>
        <v>2017-18</v>
      </c>
      <c r="G5" s="38" t="str">
        <f>[1]Sheet1!J2</f>
        <v>2017-18</v>
      </c>
      <c r="H5" s="38" t="str">
        <f>[1]Sheet1!K2</f>
        <v>2018-19</v>
      </c>
    </row>
    <row r="6" spans="1:8" x14ac:dyDescent="0.25">
      <c r="A6" s="16" t="s">
        <v>34</v>
      </c>
      <c r="B6" s="16" t="s">
        <v>33</v>
      </c>
      <c r="C6" s="38" t="str">
        <f>[1]Sheet1!F3</f>
        <v>BUDGET</v>
      </c>
      <c r="D6" s="38" t="str">
        <f>[1]Sheet1!G3</f>
        <v>ACTUAL</v>
      </c>
      <c r="E6" s="38" t="str">
        <f>[1]Sheet1!H3</f>
        <v>ORIGINAL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18" t="s">
        <v>2</v>
      </c>
      <c r="B7" s="18"/>
      <c r="C7" s="18"/>
      <c r="D7" s="18"/>
      <c r="E7" s="18" t="str">
        <f>[1]Sheet1!H4</f>
        <v xml:space="preserve"> BUDGET</v>
      </c>
      <c r="F7" s="18" t="str">
        <f>[1]Sheet1!I4</f>
        <v>SIX MONTHS</v>
      </c>
      <c r="G7" s="18" t="str">
        <f>[1]Sheet1!J4</f>
        <v xml:space="preserve"> BUDGET</v>
      </c>
      <c r="H7" s="18" t="str">
        <f>[1]Sheet1!K4</f>
        <v xml:space="preserve"> BUDGET</v>
      </c>
    </row>
    <row r="8" spans="1:8" ht="15.75" thickTop="1" x14ac:dyDescent="0.25">
      <c r="A8" s="36" t="str">
        <f>'[3]0-10-13'!A10</f>
        <v xml:space="preserve"> 01-5101-10-13                          </v>
      </c>
      <c r="B8" s="36" t="str">
        <f>'[3]0-10-13'!B10</f>
        <v xml:space="preserve"> SALARIES                       </v>
      </c>
      <c r="C8" s="20">
        <f>'[3]0-10-13'!E10</f>
        <v>113007</v>
      </c>
      <c r="D8" s="20">
        <f>'[3]0-10-13'!F10</f>
        <v>114718.9</v>
      </c>
      <c r="E8" s="20">
        <f>'[3]0-10-13'!G10</f>
        <v>119325</v>
      </c>
      <c r="F8" s="20">
        <f>'[3]0-10-13'!H10</f>
        <v>54069.84</v>
      </c>
      <c r="G8" s="20">
        <f>'[3]0-10-13'!I10</f>
        <v>119853</v>
      </c>
      <c r="H8" s="20">
        <f>'[3]0-10-13'!J10</f>
        <v>129238</v>
      </c>
    </row>
    <row r="9" spans="1:8" x14ac:dyDescent="0.25">
      <c r="A9" s="36" t="str">
        <f>'[3]0-10-13'!A11</f>
        <v xml:space="preserve"> 01-5106-10-13                          </v>
      </c>
      <c r="B9" s="36" t="str">
        <f>'[3]0-10-13'!B11</f>
        <v xml:space="preserve"> OVERTIME                       </v>
      </c>
      <c r="C9" s="20">
        <f>'[3]0-10-13'!E11</f>
        <v>200</v>
      </c>
      <c r="D9" s="20">
        <f>'[3]0-10-13'!F11</f>
        <v>158.59</v>
      </c>
      <c r="E9" s="20">
        <f>'[3]0-10-13'!G11</f>
        <v>200</v>
      </c>
      <c r="F9" s="20">
        <f>'[3]0-10-13'!H11</f>
        <v>0</v>
      </c>
      <c r="G9" s="20">
        <f>'[3]0-10-13'!I11</f>
        <v>200</v>
      </c>
      <c r="H9" s="20">
        <f>'[3]0-10-13'!J11</f>
        <v>200</v>
      </c>
    </row>
    <row r="10" spans="1:8" x14ac:dyDescent="0.25">
      <c r="A10" s="36" t="str">
        <f>'[3]0-10-13'!A12</f>
        <v xml:space="preserve"> 01-5110-10-13                          </v>
      </c>
      <c r="B10" s="36" t="str">
        <f>'[3]0-10-13'!B12</f>
        <v xml:space="preserve"> LONGEVITY                      </v>
      </c>
      <c r="C10" s="20">
        <f>'[3]0-10-13'!E12</f>
        <v>1080</v>
      </c>
      <c r="D10" s="20">
        <f>'[3]0-10-13'!F12</f>
        <v>1080</v>
      </c>
      <c r="E10" s="20">
        <f>'[3]0-10-13'!G12</f>
        <v>1200</v>
      </c>
      <c r="F10" s="20">
        <f>'[3]0-10-13'!H12</f>
        <v>1200</v>
      </c>
      <c r="G10" s="20">
        <f>'[3]0-10-13'!I12</f>
        <v>1200</v>
      </c>
      <c r="H10" s="20">
        <f>'[3]0-10-13'!J12</f>
        <v>1320</v>
      </c>
    </row>
    <row r="11" spans="1:8" x14ac:dyDescent="0.25">
      <c r="A11" s="36" t="str">
        <f>'[3]0-10-13'!A13</f>
        <v xml:space="preserve"> 01-5111-10-13                          </v>
      </c>
      <c r="B11" s="36" t="str">
        <f>'[3]0-10-13'!B13</f>
        <v xml:space="preserve"> RETIREMENT                     </v>
      </c>
      <c r="C11" s="20">
        <f>'[3]0-10-13'!E13</f>
        <v>11447</v>
      </c>
      <c r="D11" s="20">
        <f>'[3]0-10-13'!F13</f>
        <v>11728.34</v>
      </c>
      <c r="E11" s="20">
        <f>'[3]0-10-13'!G13</f>
        <v>12403</v>
      </c>
      <c r="F11" s="20">
        <f>'[3]0-10-13'!H13</f>
        <v>5707.91</v>
      </c>
      <c r="G11" s="20">
        <f>'[3]0-10-13'!I13</f>
        <v>12454</v>
      </c>
      <c r="H11" s="20">
        <f>'[3]0-10-13'!J13</f>
        <v>15978</v>
      </c>
    </row>
    <row r="12" spans="1:8" x14ac:dyDescent="0.25">
      <c r="A12" s="36" t="str">
        <f>'[3]0-10-13'!A14</f>
        <v xml:space="preserve"> 01-5112-10-13                          </v>
      </c>
      <c r="B12" s="36" t="str">
        <f>'[3]0-10-13'!B14</f>
        <v xml:space="preserve"> FICA                           </v>
      </c>
      <c r="C12" s="20">
        <f>'[3]0-10-13'!E14</f>
        <v>9083</v>
      </c>
      <c r="D12" s="20">
        <f>'[3]0-10-13'!F14</f>
        <v>8987.3799999999992</v>
      </c>
      <c r="E12" s="20">
        <f>'[3]0-10-13'!G14</f>
        <v>9691</v>
      </c>
      <c r="F12" s="20">
        <f>'[3]0-10-13'!H14</f>
        <v>4324.79</v>
      </c>
      <c r="G12" s="20">
        <f>'[3]0-10-13'!I14</f>
        <v>9731</v>
      </c>
      <c r="H12" s="20">
        <f>'[3]0-10-13'!J14</f>
        <v>10474</v>
      </c>
    </row>
    <row r="13" spans="1:8" x14ac:dyDescent="0.25">
      <c r="A13" s="36" t="str">
        <f>'[3]0-10-13'!A15</f>
        <v xml:space="preserve"> 01-5116-10-13                          </v>
      </c>
      <c r="B13" s="36" t="s">
        <v>206</v>
      </c>
      <c r="C13" s="20">
        <f>'[3]0-10-13'!E15</f>
        <v>10959</v>
      </c>
      <c r="D13" s="20">
        <f>'[3]0-10-13'!F15</f>
        <v>10946.94</v>
      </c>
      <c r="E13" s="20">
        <f>'[3]0-10-13'!G15</f>
        <v>12713</v>
      </c>
      <c r="F13" s="20">
        <f>'[3]0-10-13'!H15</f>
        <v>7409.29</v>
      </c>
      <c r="G13" s="20">
        <f>'[3]0-10-13'!I15</f>
        <v>12713</v>
      </c>
      <c r="H13" s="20">
        <f>'[3]0-10-13'!J15</f>
        <v>12627</v>
      </c>
    </row>
    <row r="14" spans="1:8" x14ac:dyDescent="0.25">
      <c r="A14" s="36" t="str">
        <f>'[3]0-10-13'!A16</f>
        <v xml:space="preserve"> 01-5118-10-13                          </v>
      </c>
      <c r="B14" s="36" t="str">
        <f>'[3]0-10-13'!B16</f>
        <v xml:space="preserve"> WORKER COMPENSATION            </v>
      </c>
      <c r="C14" s="20">
        <f>'[3]0-10-13'!E16</f>
        <v>309</v>
      </c>
      <c r="D14" s="20">
        <f>'[3]0-10-13'!F16</f>
        <v>289</v>
      </c>
      <c r="E14" s="20">
        <f>'[3]0-10-13'!G16</f>
        <v>228</v>
      </c>
      <c r="F14" s="20">
        <f>'[3]0-10-13'!H16</f>
        <v>104.93</v>
      </c>
      <c r="G14" s="20">
        <f>'[3]0-10-13'!I16</f>
        <v>229</v>
      </c>
      <c r="H14" s="20">
        <f>'[3]0-10-13'!J16</f>
        <v>150</v>
      </c>
    </row>
    <row r="15" spans="1:8" x14ac:dyDescent="0.25">
      <c r="A15" s="36" t="str">
        <f>'[3]0-10-13'!A17</f>
        <v xml:space="preserve"> 01-5119-10-13                          </v>
      </c>
      <c r="B15" s="36" t="str">
        <f>'[3]0-10-13'!B17</f>
        <v xml:space="preserve"> OTHER PAYROLL EXPENSE          </v>
      </c>
      <c r="C15" s="20">
        <f>'[3]0-10-13'!E17</f>
        <v>1060</v>
      </c>
      <c r="D15" s="20">
        <f>'[3]0-10-13'!F17</f>
        <v>1025.08</v>
      </c>
      <c r="E15" s="20">
        <f>'[3]0-10-13'!G17</f>
        <v>2260</v>
      </c>
      <c r="F15" s="20">
        <f>'[3]0-10-13'!H17</f>
        <v>1083.81</v>
      </c>
      <c r="G15" s="20">
        <f>'[3]0-10-13'!I17</f>
        <v>2260</v>
      </c>
      <c r="H15" s="20">
        <f>'[3]0-10-13'!J17</f>
        <v>2260</v>
      </c>
    </row>
    <row r="16" spans="1:8" x14ac:dyDescent="0.25">
      <c r="A16" s="39"/>
      <c r="B16" s="39" t="s">
        <v>207</v>
      </c>
      <c r="C16" s="22">
        <f t="shared" ref="C16:H16" si="0">SUM(C8:C15)</f>
        <v>147145</v>
      </c>
      <c r="D16" s="22">
        <f t="shared" si="0"/>
        <v>148934.22999999998</v>
      </c>
      <c r="E16" s="22">
        <f t="shared" si="0"/>
        <v>158020</v>
      </c>
      <c r="F16" s="22">
        <f t="shared" si="0"/>
        <v>73900.569999999992</v>
      </c>
      <c r="G16" s="22">
        <f t="shared" si="0"/>
        <v>158640</v>
      </c>
      <c r="H16" s="22">
        <f t="shared" si="0"/>
        <v>172247</v>
      </c>
    </row>
    <row r="17" spans="1:8" x14ac:dyDescent="0.25">
      <c r="A17" s="36" t="str">
        <f>'[3]0-10-13'!A19</f>
        <v xml:space="preserve"> 01-5201-10-13                          </v>
      </c>
      <c r="B17" s="36" t="str">
        <f>'[3]0-10-13'!B19</f>
        <v xml:space="preserve"> OFFICE SUPPLIES                </v>
      </c>
      <c r="C17" s="20">
        <f>'[3]0-10-13'!E19</f>
        <v>2500</v>
      </c>
      <c r="D17" s="20">
        <f>'[3]0-10-13'!F19</f>
        <v>2461.42</v>
      </c>
      <c r="E17" s="20">
        <f>'[3]0-10-13'!G19</f>
        <v>2500</v>
      </c>
      <c r="F17" s="20">
        <f>'[3]0-10-13'!H19</f>
        <v>1010.44</v>
      </c>
      <c r="G17" s="20">
        <f>'[3]0-10-13'!I19</f>
        <v>2500</v>
      </c>
      <c r="H17" s="20">
        <f>'[3]0-10-13'!J19</f>
        <v>2500</v>
      </c>
    </row>
    <row r="18" spans="1:8" x14ac:dyDescent="0.25">
      <c r="A18" s="36" t="str">
        <f>'[3]0-10-13'!A20</f>
        <v xml:space="preserve"> 01-5202-10-13                          </v>
      </c>
      <c r="B18" s="36" t="str">
        <f>'[3]0-10-13'!B20</f>
        <v xml:space="preserve"> POSTAGE                        </v>
      </c>
      <c r="C18" s="20">
        <f>'[3]0-10-13'!E20</f>
        <v>250</v>
      </c>
      <c r="D18" s="20">
        <f>'[3]0-10-13'!F20</f>
        <v>73.23</v>
      </c>
      <c r="E18" s="20">
        <f>'[3]0-10-13'!G20</f>
        <v>250</v>
      </c>
      <c r="F18" s="20">
        <f>'[3]0-10-13'!H20</f>
        <v>92.25</v>
      </c>
      <c r="G18" s="20">
        <f>'[3]0-10-13'!I20</f>
        <v>250</v>
      </c>
      <c r="H18" s="20">
        <f>'[3]0-10-13'!J20</f>
        <v>250</v>
      </c>
    </row>
    <row r="19" spans="1:8" x14ac:dyDescent="0.25">
      <c r="A19" s="36" t="str">
        <f>'[3]0-10-13'!A21</f>
        <v xml:space="preserve"> 01-5299-10-13                          </v>
      </c>
      <c r="B19" s="36" t="str">
        <f>'[3]0-10-13'!B21</f>
        <v xml:space="preserve"> MISCELLANEOUS SUPPLIES         </v>
      </c>
      <c r="C19" s="20">
        <f>'[3]0-10-13'!E21</f>
        <v>2000</v>
      </c>
      <c r="D19" s="20">
        <f>'[3]0-10-13'!F21</f>
        <v>2776.13</v>
      </c>
      <c r="E19" s="20">
        <f>'[3]0-10-13'!G21</f>
        <v>3200</v>
      </c>
      <c r="F19" s="20">
        <f>'[3]0-10-13'!H21</f>
        <v>990.37</v>
      </c>
      <c r="G19" s="20">
        <f>'[3]0-10-13'!I21</f>
        <v>3200</v>
      </c>
      <c r="H19" s="20">
        <f>'[3]0-10-13'!J21</f>
        <v>4000</v>
      </c>
    </row>
    <row r="20" spans="1:8" x14ac:dyDescent="0.25">
      <c r="A20" s="39"/>
      <c r="B20" s="39" t="s">
        <v>208</v>
      </c>
      <c r="C20" s="22">
        <f t="shared" ref="C20:H20" si="1">SUM(C17:C19)</f>
        <v>4750</v>
      </c>
      <c r="D20" s="22">
        <f t="shared" si="1"/>
        <v>5310.7800000000007</v>
      </c>
      <c r="E20" s="22">
        <f t="shared" si="1"/>
        <v>5950</v>
      </c>
      <c r="F20" s="22">
        <f t="shared" si="1"/>
        <v>2093.06</v>
      </c>
      <c r="G20" s="58">
        <f t="shared" si="1"/>
        <v>5950</v>
      </c>
      <c r="H20" s="58">
        <f t="shared" si="1"/>
        <v>6750</v>
      </c>
    </row>
    <row r="21" spans="1:8" x14ac:dyDescent="0.25">
      <c r="A21" s="36" t="str">
        <f>'[3]0-10-13'!A23</f>
        <v xml:space="preserve"> 01-5309-10-13                          </v>
      </c>
      <c r="B21" s="36" t="str">
        <f>'[3]0-10-13'!B23</f>
        <v xml:space="preserve"> OFFICE EQUIPMENT MAINTENANCE   </v>
      </c>
      <c r="C21" s="20">
        <f>'[3]0-10-13'!E23</f>
        <v>300</v>
      </c>
      <c r="D21" s="20">
        <f>'[3]0-10-13'!F23</f>
        <v>0</v>
      </c>
      <c r="E21" s="20">
        <f>'[3]0-10-13'!G23</f>
        <v>300</v>
      </c>
      <c r="F21" s="20">
        <f>'[3]0-10-13'!H23</f>
        <v>0</v>
      </c>
      <c r="G21" s="20">
        <f>'[3]0-10-13'!I23</f>
        <v>300</v>
      </c>
      <c r="H21" s="20">
        <f>'[3]0-10-13'!J23</f>
        <v>300</v>
      </c>
    </row>
    <row r="22" spans="1:8" x14ac:dyDescent="0.25">
      <c r="A22" s="39"/>
      <c r="B22" s="39" t="s">
        <v>209</v>
      </c>
      <c r="C22" s="22">
        <f t="shared" ref="C22:H22" si="2">SUM(C21:C21)</f>
        <v>300</v>
      </c>
      <c r="D22" s="22">
        <f t="shared" si="2"/>
        <v>0</v>
      </c>
      <c r="E22" s="22">
        <f t="shared" si="2"/>
        <v>300</v>
      </c>
      <c r="F22" s="22">
        <f t="shared" si="2"/>
        <v>0</v>
      </c>
      <c r="G22" s="58">
        <f t="shared" si="2"/>
        <v>300</v>
      </c>
      <c r="H22" s="58">
        <f t="shared" si="2"/>
        <v>300</v>
      </c>
    </row>
    <row r="23" spans="1:8" x14ac:dyDescent="0.25">
      <c r="A23" s="36" t="str">
        <f>'[3]0-10-13'!A25</f>
        <v xml:space="preserve"> 01-5401-10-13                          </v>
      </c>
      <c r="B23" s="36" t="str">
        <f>'[3]0-10-13'!B25</f>
        <v xml:space="preserve"> COMMUNICATIONS                 </v>
      </c>
      <c r="C23" s="20">
        <f>'[3]0-10-13'!E25</f>
        <v>1400</v>
      </c>
      <c r="D23" s="20">
        <f>'[3]0-10-13'!F25</f>
        <v>1737.02</v>
      </c>
      <c r="E23" s="20">
        <f>'[3]0-10-13'!G25</f>
        <v>1400</v>
      </c>
      <c r="F23" s="20">
        <f>'[3]0-10-13'!H25</f>
        <v>1181.79</v>
      </c>
      <c r="G23" s="20">
        <f>'[3]0-10-13'!I25</f>
        <v>2400</v>
      </c>
      <c r="H23" s="20">
        <f>'[3]0-10-13'!J25</f>
        <v>2400</v>
      </c>
    </row>
    <row r="24" spans="1:8" x14ac:dyDescent="0.25">
      <c r="A24" s="36" t="str">
        <f>'[3]0-10-13'!A26</f>
        <v xml:space="preserve"> 01-5402-10-13                          </v>
      </c>
      <c r="B24" s="36" t="str">
        <f>'[3]0-10-13'!B26</f>
        <v xml:space="preserve"> DUES &amp; SUBSCRIPTIONS           </v>
      </c>
      <c r="C24" s="20">
        <f>'[3]0-10-13'!E26</f>
        <v>1100</v>
      </c>
      <c r="D24" s="20">
        <f>'[3]0-10-13'!F26</f>
        <v>633</v>
      </c>
      <c r="E24" s="20">
        <f>'[3]0-10-13'!G26</f>
        <v>1100</v>
      </c>
      <c r="F24" s="20">
        <f>'[3]0-10-13'!H26</f>
        <v>254</v>
      </c>
      <c r="G24" s="20">
        <f>'[3]0-10-13'!I26</f>
        <v>1100</v>
      </c>
      <c r="H24" s="20">
        <f>'[3]0-10-13'!J26</f>
        <v>1100</v>
      </c>
    </row>
    <row r="25" spans="1:8" x14ac:dyDescent="0.25">
      <c r="A25" s="36" t="str">
        <f>'[3]0-10-13'!A27</f>
        <v xml:space="preserve"> 01-5403-10-13                          </v>
      </c>
      <c r="B25" s="36" t="str">
        <f>'[3]0-10-13'!B27</f>
        <v xml:space="preserve"> GENERAL INSURANCE              </v>
      </c>
      <c r="C25" s="20">
        <f>'[3]0-10-13'!E27</f>
        <v>70</v>
      </c>
      <c r="D25" s="20">
        <f>'[3]0-10-13'!F27</f>
        <v>143.52000000000001</v>
      </c>
      <c r="E25" s="20">
        <f>'[3]0-10-13'!G27</f>
        <v>148</v>
      </c>
      <c r="F25" s="20">
        <f>'[3]0-10-13'!H27</f>
        <v>31.36</v>
      </c>
      <c r="G25" s="20">
        <f>'[3]0-10-13'!I27</f>
        <v>148</v>
      </c>
      <c r="H25" s="20">
        <f>'[3]0-10-13'!J27</f>
        <v>148</v>
      </c>
    </row>
    <row r="26" spans="1:8" x14ac:dyDescent="0.25">
      <c r="A26" s="36" t="str">
        <f>'[3]0-10-13'!A28</f>
        <v xml:space="preserve"> 01-5404-10-13                          </v>
      </c>
      <c r="B26" s="36" t="str">
        <f>'[3]0-10-13'!B28</f>
        <v xml:space="preserve"> PROFESSIONAL FEES              </v>
      </c>
      <c r="C26" s="20">
        <f>'[3]0-10-13'!E28</f>
        <v>4000</v>
      </c>
      <c r="D26" s="20">
        <f>'[3]0-10-13'!F28</f>
        <v>2683.37</v>
      </c>
      <c r="E26" s="20">
        <f>'[3]0-10-13'!G28</f>
        <v>4000</v>
      </c>
      <c r="F26" s="20">
        <f>'[3]0-10-13'!H28</f>
        <v>311.5</v>
      </c>
      <c r="G26" s="20">
        <f>'[3]0-10-13'!I28</f>
        <v>3500</v>
      </c>
      <c r="H26" s="20">
        <f>'[3]0-10-13'!J28</f>
        <v>4000</v>
      </c>
    </row>
    <row r="27" spans="1:8" x14ac:dyDescent="0.25">
      <c r="A27" s="36" t="str">
        <f>'[3]0-10-13'!A29</f>
        <v xml:space="preserve"> 01-5406-10-13                          </v>
      </c>
      <c r="B27" s="36" t="str">
        <f>'[3]0-10-13'!B29</f>
        <v xml:space="preserve"> TRAINING                       </v>
      </c>
      <c r="C27" s="20">
        <f>'[3]0-10-13'!E29</f>
        <v>13775</v>
      </c>
      <c r="D27" s="20">
        <f>'[3]0-10-13'!F29</f>
        <v>12499.33</v>
      </c>
      <c r="E27" s="20">
        <f>'[3]0-10-13'!G29</f>
        <v>3775</v>
      </c>
      <c r="F27" s="20">
        <f>'[3]0-10-13'!H29</f>
        <v>1995.46</v>
      </c>
      <c r="G27" s="20">
        <f>'[3]0-10-13'!I29</f>
        <v>3275</v>
      </c>
      <c r="H27" s="20">
        <f>'[3]0-10-13'!J29</f>
        <v>13775</v>
      </c>
    </row>
    <row r="28" spans="1:8" x14ac:dyDescent="0.25">
      <c r="A28" s="36" t="str">
        <f>'[3]0-10-13'!A30</f>
        <v xml:space="preserve"> 01-5409-10-13                          </v>
      </c>
      <c r="B28" s="36" t="str">
        <f>'[3]0-10-13'!B30</f>
        <v xml:space="preserve"> CONTRACTUAL SERVICES           </v>
      </c>
      <c r="C28" s="20">
        <f>'[3]0-10-13'!E30</f>
        <v>5765</v>
      </c>
      <c r="D28" s="20">
        <f>'[3]0-10-13'!F30</f>
        <v>5302</v>
      </c>
      <c r="E28" s="20">
        <f>'[3]0-10-13'!G30</f>
        <v>5765</v>
      </c>
      <c r="F28" s="20">
        <f>'[3]0-10-13'!H30</f>
        <v>4702</v>
      </c>
      <c r="G28" s="20">
        <f>'[3]0-10-13'!I30</f>
        <v>5765</v>
      </c>
      <c r="H28" s="20">
        <f>'[3]0-10-13'!J30</f>
        <v>5765</v>
      </c>
    </row>
    <row r="29" spans="1:8" x14ac:dyDescent="0.25">
      <c r="A29" s="36" t="str">
        <f>'[3]0-10-13'!A31</f>
        <v xml:space="preserve"> 01-5418-10-13                          </v>
      </c>
      <c r="B29" s="36" t="str">
        <f>'[3]0-10-13'!B31</f>
        <v xml:space="preserve"> AUTO ALLOWANCE                 </v>
      </c>
      <c r="C29" s="20">
        <f>'[3]0-10-13'!E31</f>
        <v>3960</v>
      </c>
      <c r="D29" s="20">
        <f>'[3]0-10-13'!F31</f>
        <v>3596.84</v>
      </c>
      <c r="E29" s="20">
        <f>'[3]0-10-13'!G31</f>
        <v>3960</v>
      </c>
      <c r="F29" s="20">
        <f>'[3]0-10-13'!H31</f>
        <v>1950</v>
      </c>
      <c r="G29" s="20">
        <f>'[3]0-10-13'!I31</f>
        <v>3900</v>
      </c>
      <c r="H29" s="20">
        <f>'[3]0-10-13'!J31</f>
        <v>3900</v>
      </c>
    </row>
    <row r="30" spans="1:8" x14ac:dyDescent="0.25">
      <c r="A30" s="36" t="str">
        <f>'[3]0-10-13'!A32</f>
        <v xml:space="preserve"> 01-5460-10-13                          </v>
      </c>
      <c r="B30" s="36" t="str">
        <f>'[3]0-10-13'!B32</f>
        <v xml:space="preserve"> OFFICE EQUIPMENT RENTAL        </v>
      </c>
      <c r="C30" s="20">
        <f>'[3]0-10-13'!E32</f>
        <v>3120</v>
      </c>
      <c r="D30" s="20">
        <f>'[3]0-10-13'!F32</f>
        <v>1816</v>
      </c>
      <c r="E30" s="20">
        <f>'[3]0-10-13'!G32</f>
        <v>2020</v>
      </c>
      <c r="F30" s="20">
        <f>'[3]0-10-13'!H32</f>
        <v>840</v>
      </c>
      <c r="G30" s="20">
        <f>'[3]0-10-13'!I32</f>
        <v>2020</v>
      </c>
      <c r="H30" s="20">
        <f>'[3]0-10-13'!J32</f>
        <v>2020</v>
      </c>
    </row>
    <row r="31" spans="1:8" x14ac:dyDescent="0.25">
      <c r="A31" s="36" t="str">
        <f>'[3]0-10-13'!A33</f>
        <v xml:space="preserve"> 01-5499-10-13                          </v>
      </c>
      <c r="B31" s="36" t="str">
        <f>'[3]0-10-13'!B33</f>
        <v xml:space="preserve"> MISCELLANEOUS SERVICES         </v>
      </c>
      <c r="C31" s="20">
        <f>'[3]0-10-13'!E33</f>
        <v>2000</v>
      </c>
      <c r="D31" s="20">
        <f>'[3]0-10-13'!F33</f>
        <v>2813.11</v>
      </c>
      <c r="E31" s="20">
        <f>'[3]0-10-13'!G33</f>
        <v>2000</v>
      </c>
      <c r="F31" s="20">
        <f>'[3]0-10-13'!H33</f>
        <v>1875.21</v>
      </c>
      <c r="G31" s="20">
        <f>'[3]0-10-13'!I33</f>
        <v>3000</v>
      </c>
      <c r="H31" s="20">
        <f>'[3]0-10-13'!J33</f>
        <v>2800</v>
      </c>
    </row>
    <row r="32" spans="1:8" ht="15.75" thickBot="1" x14ac:dyDescent="0.3">
      <c r="A32" s="39"/>
      <c r="B32" s="39" t="s">
        <v>210</v>
      </c>
      <c r="C32" s="22">
        <f t="shared" ref="C32:H32" si="3">SUM(C23:C31)</f>
        <v>35190</v>
      </c>
      <c r="D32" s="22">
        <f t="shared" si="3"/>
        <v>31224.19</v>
      </c>
      <c r="E32" s="22">
        <f t="shared" si="3"/>
        <v>24168</v>
      </c>
      <c r="F32" s="22">
        <f t="shared" si="3"/>
        <v>13141.32</v>
      </c>
      <c r="G32" s="22">
        <f t="shared" si="3"/>
        <v>25108</v>
      </c>
      <c r="H32" s="22">
        <f t="shared" si="3"/>
        <v>35908</v>
      </c>
    </row>
    <row r="33" spans="1:8" ht="15.75" hidden="1" thickBot="1" x14ac:dyDescent="0.3">
      <c r="A33" s="36">
        <f>'[3]0-10-13'!A35</f>
        <v>0</v>
      </c>
      <c r="B33" s="36">
        <f>'[3]0-10-13'!B35</f>
        <v>0</v>
      </c>
      <c r="C33" s="20">
        <f>'[3]0-10-13'!E35</f>
        <v>0</v>
      </c>
      <c r="D33" s="20">
        <f>'[3]0-10-13'!F35</f>
        <v>0</v>
      </c>
      <c r="E33" s="20">
        <f>'[3]0-10-13'!G35</f>
        <v>0</v>
      </c>
      <c r="F33" s="20">
        <f>'[3]0-10-13'!H35</f>
        <v>0</v>
      </c>
      <c r="G33" s="20">
        <f>'[3]0-10-13'!I35</f>
        <v>0</v>
      </c>
      <c r="H33" s="20">
        <f>'[3]0-10-13'!J35</f>
        <v>0</v>
      </c>
    </row>
    <row r="34" spans="1:8" ht="15.75" hidden="1" thickBot="1" x14ac:dyDescent="0.3">
      <c r="A34" s="39"/>
      <c r="B34" s="39" t="s">
        <v>218</v>
      </c>
      <c r="C34" s="22">
        <f t="shared" ref="C34:H34" si="4">SUM(C33)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58">
        <f t="shared" si="4"/>
        <v>0</v>
      </c>
      <c r="H34" s="58">
        <f t="shared" si="4"/>
        <v>0</v>
      </c>
    </row>
    <row r="35" spans="1:8" ht="16.5" thickTop="1" thickBot="1" x14ac:dyDescent="0.3">
      <c r="A35" s="41"/>
      <c r="B35" s="41" t="s">
        <v>219</v>
      </c>
      <c r="C35" s="27">
        <f t="shared" ref="C35:H35" si="5">SUM(C8:C34)/2</f>
        <v>187385</v>
      </c>
      <c r="D35" s="27">
        <f t="shared" si="5"/>
        <v>185469.2</v>
      </c>
      <c r="E35" s="27">
        <f t="shared" si="5"/>
        <v>188438</v>
      </c>
      <c r="F35" s="27">
        <f t="shared" si="5"/>
        <v>89134.949999999983</v>
      </c>
      <c r="G35" s="27">
        <f t="shared" si="5"/>
        <v>189998</v>
      </c>
      <c r="H35" s="27">
        <f t="shared" si="5"/>
        <v>215205</v>
      </c>
    </row>
    <row r="36" spans="1:8" ht="15.75" thickTop="1" x14ac:dyDescent="0.25">
      <c r="A36" s="60"/>
      <c r="B36" s="60"/>
      <c r="C36" s="84"/>
      <c r="D36" s="84"/>
      <c r="E36" s="84"/>
      <c r="F36" s="84"/>
      <c r="G36" s="88"/>
      <c r="H36" s="88"/>
    </row>
  </sheetData>
  <pageMargins left="0.7" right="0.7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Q17" sqref="Q17"/>
    </sheetView>
  </sheetViews>
  <sheetFormatPr defaultRowHeight="15" x14ac:dyDescent="0.25"/>
  <cols>
    <col min="1" max="1" width="14" customWidth="1"/>
    <col min="2" max="2" width="31.28515625" bestFit="1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15" t="str">
        <f>[1]Sheet1!$A$2</f>
        <v>BUDGET 2018-2019</v>
      </c>
      <c r="B2" s="33"/>
      <c r="C2" s="31"/>
      <c r="D2" s="31"/>
      <c r="E2" s="31"/>
      <c r="F2" s="31"/>
      <c r="G2" s="32"/>
      <c r="H2" s="32"/>
    </row>
    <row r="3" spans="1:8" x14ac:dyDescent="0.25">
      <c r="A3" s="26" t="str">
        <f>'[4]01-10-14'!A5</f>
        <v>GENERAL FUND - DOWNTOWN</v>
      </c>
      <c r="B3" s="33"/>
      <c r="C3" s="31"/>
      <c r="D3" s="31"/>
      <c r="E3" s="31"/>
      <c r="F3" s="31"/>
      <c r="G3" s="32"/>
      <c r="H3" s="34"/>
    </row>
    <row r="4" spans="1:8" x14ac:dyDescent="0.25">
      <c r="A4" s="35"/>
      <c r="B4" s="35"/>
      <c r="C4" s="36"/>
      <c r="D4" s="36"/>
      <c r="E4" s="36"/>
      <c r="F4" s="36"/>
      <c r="G4" s="37"/>
      <c r="H4" s="37"/>
    </row>
    <row r="5" spans="1:8" x14ac:dyDescent="0.25">
      <c r="A5" s="16" t="s">
        <v>32</v>
      </c>
      <c r="B5" s="16" t="s">
        <v>33</v>
      </c>
      <c r="C5" s="38" t="str">
        <f>[1]Sheet1!F2</f>
        <v>2016-17</v>
      </c>
      <c r="D5" s="38" t="str">
        <f>[1]Sheet1!G2</f>
        <v>2016-17</v>
      </c>
      <c r="E5" s="38" t="str">
        <f>[1]Sheet1!H2</f>
        <v>2017-18</v>
      </c>
      <c r="F5" s="38" t="str">
        <f>[1]Sheet1!I2</f>
        <v>2017-18</v>
      </c>
      <c r="G5" s="38" t="str">
        <f>[1]Sheet1!J2</f>
        <v>2017-18</v>
      </c>
      <c r="H5" s="38" t="str">
        <f>[1]Sheet1!K2</f>
        <v>2018-19</v>
      </c>
    </row>
    <row r="6" spans="1:8" x14ac:dyDescent="0.25">
      <c r="A6" s="16" t="s">
        <v>34</v>
      </c>
      <c r="B6" s="16"/>
      <c r="C6" s="38" t="str">
        <f>[1]Sheet1!F3</f>
        <v>BUDGET</v>
      </c>
      <c r="D6" s="38" t="str">
        <f>[1]Sheet1!G3</f>
        <v>ACTUAL</v>
      </c>
      <c r="E6" s="38" t="str">
        <f>[1]Sheet1!H3</f>
        <v>ORIGINAL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18" t="s">
        <v>2</v>
      </c>
      <c r="B7" s="18"/>
      <c r="C7" s="18"/>
      <c r="D7" s="18"/>
      <c r="E7" s="18" t="str">
        <f>[1]Sheet1!H4</f>
        <v xml:space="preserve"> BUDGET</v>
      </c>
      <c r="F7" s="18" t="str">
        <f>[1]Sheet1!I4</f>
        <v>SIX MONTHS</v>
      </c>
      <c r="G7" s="18" t="str">
        <f>[1]Sheet1!J4</f>
        <v xml:space="preserve"> BUDGET</v>
      </c>
      <c r="H7" s="18" t="str">
        <f>[1]Sheet1!K4</f>
        <v xml:space="preserve"> BUDGET</v>
      </c>
    </row>
    <row r="8" spans="1:8" ht="15.75" thickTop="1" x14ac:dyDescent="0.25">
      <c r="A8" s="36" t="str">
        <f>'[4]01-10-14'!A10</f>
        <v xml:space="preserve"> 01-5101-10-14                          </v>
      </c>
      <c r="B8" s="36" t="str">
        <f>'[4]01-10-14'!B10</f>
        <v xml:space="preserve"> SALARIES                       </v>
      </c>
      <c r="C8" s="20">
        <f>'[4]01-10-14'!E10</f>
        <v>5400</v>
      </c>
      <c r="D8" s="20">
        <f>'[4]01-10-14'!F10</f>
        <v>4806.55</v>
      </c>
      <c r="E8" s="20">
        <f>'[4]01-10-14'!G10</f>
        <v>0</v>
      </c>
      <c r="F8" s="20">
        <f>'[4]01-10-14'!H10</f>
        <v>0</v>
      </c>
      <c r="G8" s="20">
        <f>'[4]01-10-14'!I10</f>
        <v>0</v>
      </c>
      <c r="H8" s="20">
        <f>'[4]01-10-14'!J10</f>
        <v>0</v>
      </c>
    </row>
    <row r="9" spans="1:8" x14ac:dyDescent="0.25">
      <c r="A9" s="36" t="str">
        <f>'[4]01-10-14'!A11</f>
        <v xml:space="preserve"> 01-5111-10-14                          </v>
      </c>
      <c r="B9" s="36" t="str">
        <f>'[4]01-10-14'!B11</f>
        <v xml:space="preserve"> RETIREMENT                     </v>
      </c>
      <c r="C9" s="20">
        <f>'[4]01-10-14'!E11</f>
        <v>521</v>
      </c>
      <c r="D9" s="20">
        <f>'[4]01-10-14'!F11</f>
        <v>467.06</v>
      </c>
      <c r="E9" s="20">
        <f>'[4]01-10-14'!G11</f>
        <v>0</v>
      </c>
      <c r="F9" s="20">
        <f>'[4]01-10-14'!H11</f>
        <v>0</v>
      </c>
      <c r="G9" s="20">
        <f>'[4]01-10-14'!I11</f>
        <v>0</v>
      </c>
      <c r="H9" s="20">
        <f>'[4]01-10-14'!J11</f>
        <v>0</v>
      </c>
    </row>
    <row r="10" spans="1:8" x14ac:dyDescent="0.25">
      <c r="A10" s="36" t="str">
        <f>'[4]01-10-14'!A12</f>
        <v xml:space="preserve"> 01-5112-10-14                          </v>
      </c>
      <c r="B10" s="36" t="str">
        <f>'[4]01-10-14'!B12</f>
        <v xml:space="preserve"> FICA                           </v>
      </c>
      <c r="C10" s="20">
        <f>'[4]01-10-14'!E12</f>
        <v>413</v>
      </c>
      <c r="D10" s="20">
        <f>'[4]01-10-14'!F12</f>
        <v>366.1</v>
      </c>
      <c r="E10" s="20">
        <f>'[4]01-10-14'!G12</f>
        <v>0</v>
      </c>
      <c r="F10" s="20">
        <f>'[4]01-10-14'!H12</f>
        <v>0</v>
      </c>
      <c r="G10" s="20">
        <f>'[4]01-10-14'!I12</f>
        <v>0</v>
      </c>
      <c r="H10" s="20">
        <f>'[4]01-10-14'!J12</f>
        <v>0</v>
      </c>
    </row>
    <row r="11" spans="1:8" x14ac:dyDescent="0.25">
      <c r="A11" s="36" t="str">
        <f>'[4]01-10-14'!A13</f>
        <v xml:space="preserve"> 01-5118-10-14                          </v>
      </c>
      <c r="B11" s="36" t="str">
        <f>'[4]01-10-14'!B13</f>
        <v xml:space="preserve"> WORKER COMPENSATION            </v>
      </c>
      <c r="C11" s="20">
        <f>'[4]01-10-14'!E13</f>
        <v>14</v>
      </c>
      <c r="D11" s="20">
        <f>'[4]01-10-14'!F13</f>
        <v>11.67</v>
      </c>
      <c r="E11" s="20">
        <f>'[4]01-10-14'!G13</f>
        <v>0</v>
      </c>
      <c r="F11" s="20">
        <f>'[4]01-10-14'!H13</f>
        <v>0</v>
      </c>
      <c r="G11" s="20">
        <f>'[4]01-10-14'!I13</f>
        <v>0</v>
      </c>
      <c r="H11" s="20">
        <f>'[4]01-10-14'!J13</f>
        <v>0</v>
      </c>
    </row>
    <row r="12" spans="1:8" hidden="1" x14ac:dyDescent="0.25">
      <c r="A12" s="39"/>
      <c r="B12" s="39" t="s">
        <v>221</v>
      </c>
      <c r="C12" s="22">
        <f t="shared" ref="C12:H12" si="0">SUM(C8:C11)</f>
        <v>6348</v>
      </c>
      <c r="D12" s="22">
        <f t="shared" si="0"/>
        <v>5651.380000000001</v>
      </c>
      <c r="E12" s="22">
        <f t="shared" si="0"/>
        <v>0</v>
      </c>
      <c r="F12" s="22">
        <f t="shared" si="0"/>
        <v>0</v>
      </c>
      <c r="G12" s="58">
        <f t="shared" si="0"/>
        <v>0</v>
      </c>
      <c r="H12" s="58">
        <f t="shared" si="0"/>
        <v>0</v>
      </c>
    </row>
    <row r="13" spans="1:8" x14ac:dyDescent="0.25">
      <c r="A13" s="36" t="str">
        <f>'[4]01-10-14'!A15</f>
        <v xml:space="preserve"> 01-5201-10-14                          </v>
      </c>
      <c r="B13" s="36" t="str">
        <f>'[4]01-10-14'!B15</f>
        <v xml:space="preserve"> OFFICE SUPPLIES                </v>
      </c>
      <c r="C13" s="20">
        <f>'[4]01-10-14'!E15</f>
        <v>350</v>
      </c>
      <c r="D13" s="20">
        <f>'[4]01-10-14'!F15</f>
        <v>0</v>
      </c>
      <c r="E13" s="20">
        <f>'[4]01-10-14'!G15</f>
        <v>0</v>
      </c>
      <c r="F13" s="20">
        <f>'[4]01-10-14'!H15</f>
        <v>0</v>
      </c>
      <c r="G13" s="20">
        <f>'[4]01-10-14'!I15</f>
        <v>0</v>
      </c>
      <c r="H13" s="20">
        <f>'[4]01-10-14'!J15</f>
        <v>0</v>
      </c>
    </row>
    <row r="14" spans="1:8" x14ac:dyDescent="0.25">
      <c r="A14" s="36" t="str">
        <f>'[4]01-10-14'!A16</f>
        <v xml:space="preserve"> 01-5202-10-14                          </v>
      </c>
      <c r="B14" s="36" t="str">
        <f>'[4]01-10-14'!B16</f>
        <v xml:space="preserve"> POSTAGE                        </v>
      </c>
      <c r="C14" s="20">
        <f>'[4]01-10-14'!E16</f>
        <v>250</v>
      </c>
      <c r="D14" s="20">
        <f>'[4]01-10-14'!F16</f>
        <v>0</v>
      </c>
      <c r="E14" s="20">
        <f>'[4]01-10-14'!G16</f>
        <v>0</v>
      </c>
      <c r="F14" s="20">
        <f>'[4]01-10-14'!H16</f>
        <v>0</v>
      </c>
      <c r="G14" s="20">
        <f>'[4]01-10-14'!I16</f>
        <v>0</v>
      </c>
      <c r="H14" s="20">
        <f>'[4]01-10-14'!J16</f>
        <v>0</v>
      </c>
    </row>
    <row r="15" spans="1:8" x14ac:dyDescent="0.25">
      <c r="A15" s="36" t="str">
        <f>'[4]01-10-14'!A17</f>
        <v xml:space="preserve"> 01-5291-10-14                          </v>
      </c>
      <c r="B15" s="36" t="str">
        <f>'[4]01-10-14'!B17</f>
        <v xml:space="preserve"> DEPOT DAYS EXPENSES            </v>
      </c>
      <c r="C15" s="20">
        <f>'[4]01-10-14'!E17</f>
        <v>18000</v>
      </c>
      <c r="D15" s="20">
        <f>'[4]01-10-14'!F17</f>
        <v>2834.84</v>
      </c>
      <c r="E15" s="20">
        <f>'[4]01-10-14'!G17</f>
        <v>0</v>
      </c>
      <c r="F15" s="20">
        <f>'[4]01-10-14'!H17</f>
        <v>0</v>
      </c>
      <c r="G15" s="20">
        <f>'[4]01-10-14'!I17</f>
        <v>0</v>
      </c>
      <c r="H15" s="20">
        <f>'[4]01-10-14'!J17</f>
        <v>0</v>
      </c>
    </row>
    <row r="16" spans="1:8" x14ac:dyDescent="0.25">
      <c r="A16" s="36" t="str">
        <f>'[4]01-10-14'!A18</f>
        <v xml:space="preserve"> 01-5292-10-14                          </v>
      </c>
      <c r="B16" s="36" t="str">
        <f>'[4]01-10-14'!B18</f>
        <v xml:space="preserve"> MAIN STREET FESTIVAL EXPENSES  </v>
      </c>
      <c r="C16" s="20">
        <f>'[4]01-10-14'!E18</f>
        <v>1500</v>
      </c>
      <c r="D16" s="20">
        <f>'[4]01-10-14'!F18</f>
        <v>0</v>
      </c>
      <c r="E16" s="20">
        <f>'[4]01-10-14'!G18</f>
        <v>0</v>
      </c>
      <c r="F16" s="20">
        <f>'[4]01-10-14'!H18</f>
        <v>0</v>
      </c>
      <c r="G16" s="20">
        <f>'[4]01-10-14'!I18</f>
        <v>0</v>
      </c>
      <c r="H16" s="20">
        <f>'[4]01-10-14'!J18</f>
        <v>0</v>
      </c>
    </row>
    <row r="17" spans="1:8" x14ac:dyDescent="0.25">
      <c r="A17" s="36" t="str">
        <f>'[4]01-10-14'!A19</f>
        <v xml:space="preserve"> 01-5299-10-14                          </v>
      </c>
      <c r="B17" s="36" t="str">
        <f>'[4]01-10-14'!B19</f>
        <v xml:space="preserve"> MISCELLANEOUS SUPPLIES         </v>
      </c>
      <c r="C17" s="20">
        <f>'[4]01-10-14'!E19</f>
        <v>1100</v>
      </c>
      <c r="D17" s="20">
        <f>'[4]01-10-14'!F19</f>
        <v>1107.99</v>
      </c>
      <c r="E17" s="20">
        <f>'[4]01-10-14'!G19</f>
        <v>0</v>
      </c>
      <c r="F17" s="20">
        <f>'[4]01-10-14'!H19</f>
        <v>0</v>
      </c>
      <c r="G17" s="20">
        <f>'[4]01-10-14'!I19</f>
        <v>0</v>
      </c>
      <c r="H17" s="20">
        <f>'[4]01-10-14'!J19</f>
        <v>0</v>
      </c>
    </row>
    <row r="18" spans="1:8" x14ac:dyDescent="0.25">
      <c r="A18" s="39"/>
      <c r="B18" s="39" t="s">
        <v>208</v>
      </c>
      <c r="C18" s="22">
        <f t="shared" ref="C18:H18" si="1">SUM(C13:C17)</f>
        <v>21200</v>
      </c>
      <c r="D18" s="22">
        <f t="shared" si="1"/>
        <v>3942.83</v>
      </c>
      <c r="E18" s="22">
        <f t="shared" si="1"/>
        <v>0</v>
      </c>
      <c r="F18" s="22">
        <f t="shared" si="1"/>
        <v>0</v>
      </c>
      <c r="G18" s="22">
        <f t="shared" si="1"/>
        <v>0</v>
      </c>
      <c r="H18" s="22">
        <f t="shared" si="1"/>
        <v>0</v>
      </c>
    </row>
    <row r="19" spans="1:8" x14ac:dyDescent="0.25">
      <c r="A19" s="36" t="str">
        <f>'[4]01-10-14'!A21</f>
        <v xml:space="preserve"> 01-5401-10-14                          </v>
      </c>
      <c r="B19" s="36" t="str">
        <f>'[4]01-10-14'!B21</f>
        <v xml:space="preserve"> COMMUNICATIONS                 </v>
      </c>
      <c r="C19" s="20">
        <f>'[4]01-10-14'!E21</f>
        <v>750</v>
      </c>
      <c r="D19" s="20">
        <f>'[4]01-10-14'!F21</f>
        <v>403.69</v>
      </c>
      <c r="E19" s="20">
        <f>'[4]01-10-14'!G21</f>
        <v>0</v>
      </c>
      <c r="F19" s="20">
        <f>'[4]01-10-14'!H21</f>
        <v>0</v>
      </c>
      <c r="G19" s="20">
        <f>'[4]01-10-14'!I21</f>
        <v>0</v>
      </c>
      <c r="H19" s="20">
        <f>'[4]01-10-14'!J21</f>
        <v>0</v>
      </c>
    </row>
    <row r="20" spans="1:8" x14ac:dyDescent="0.25">
      <c r="A20" s="36" t="str">
        <f>'[4]01-10-14'!A22</f>
        <v xml:space="preserve"> 01-5402-10-14                          </v>
      </c>
      <c r="B20" s="36" t="str">
        <f>'[4]01-10-14'!B22</f>
        <v xml:space="preserve"> DUES &amp; SUBSCRIPTIONS           </v>
      </c>
      <c r="C20" s="20">
        <f>'[4]01-10-14'!E22</f>
        <v>1000</v>
      </c>
      <c r="D20" s="20">
        <f>'[4]01-10-14'!F22</f>
        <v>295.33999999999997</v>
      </c>
      <c r="E20" s="20">
        <f>'[4]01-10-14'!G22</f>
        <v>0</v>
      </c>
      <c r="F20" s="20">
        <f>'[4]01-10-14'!H22</f>
        <v>0</v>
      </c>
      <c r="G20" s="20">
        <f>'[4]01-10-14'!I22</f>
        <v>0</v>
      </c>
      <c r="H20" s="20">
        <f>'[4]01-10-14'!J22</f>
        <v>0</v>
      </c>
    </row>
    <row r="21" spans="1:8" x14ac:dyDescent="0.25">
      <c r="A21" s="36" t="str">
        <f>'[4]01-10-14'!A23</f>
        <v xml:space="preserve"> 01-5403-10-14                          </v>
      </c>
      <c r="B21" s="36" t="str">
        <f>'[4]01-10-14'!B23</f>
        <v xml:space="preserve"> GENERAL INSURANCE              </v>
      </c>
      <c r="C21" s="20">
        <f>'[4]01-10-14'!E23</f>
        <v>17</v>
      </c>
      <c r="D21" s="20">
        <f>'[4]01-10-14'!F23</f>
        <v>-144.06</v>
      </c>
      <c r="E21" s="20">
        <f>'[4]01-10-14'!G23</f>
        <v>0</v>
      </c>
      <c r="F21" s="20">
        <f>'[4]01-10-14'!H23</f>
        <v>0</v>
      </c>
      <c r="G21" s="20">
        <f>'[4]01-10-14'!I23</f>
        <v>0</v>
      </c>
      <c r="H21" s="20">
        <f>'[4]01-10-14'!J23</f>
        <v>0</v>
      </c>
    </row>
    <row r="22" spans="1:8" x14ac:dyDescent="0.25">
      <c r="A22" s="36" t="str">
        <f>'[4]01-10-14'!A24</f>
        <v xml:space="preserve"> 01-5404-10-14                          </v>
      </c>
      <c r="B22" s="36" t="str">
        <f>'[4]01-10-14'!B24</f>
        <v xml:space="preserve"> PROFESSIONAL FEES              </v>
      </c>
      <c r="C22" s="20">
        <f>'[4]01-10-14'!E24</f>
        <v>0</v>
      </c>
      <c r="D22" s="20">
        <f>'[4]01-10-14'!F24</f>
        <v>500</v>
      </c>
      <c r="E22" s="20">
        <f>'[4]01-10-14'!G24</f>
        <v>0</v>
      </c>
      <c r="F22" s="20">
        <f>'[4]01-10-14'!H24</f>
        <v>0</v>
      </c>
      <c r="G22" s="20">
        <f>'[4]01-10-14'!I24</f>
        <v>0</v>
      </c>
      <c r="H22" s="20">
        <f>'[4]01-10-14'!J24</f>
        <v>0</v>
      </c>
    </row>
    <row r="23" spans="1:8" x14ac:dyDescent="0.25">
      <c r="A23" s="36" t="str">
        <f>'[4]01-10-14'!A25</f>
        <v xml:space="preserve"> 01-5405-10-14                          </v>
      </c>
      <c r="B23" s="36" t="str">
        <f>'[4]01-10-14'!B25</f>
        <v xml:space="preserve"> ADVERTISING                    </v>
      </c>
      <c r="C23" s="20">
        <f>'[4]01-10-14'!E25</f>
        <v>5500</v>
      </c>
      <c r="D23" s="20">
        <f>'[4]01-10-14'!F25</f>
        <v>3894.56</v>
      </c>
      <c r="E23" s="20">
        <f>'[4]01-10-14'!G25</f>
        <v>0</v>
      </c>
      <c r="F23" s="20">
        <f>'[4]01-10-14'!H25</f>
        <v>0</v>
      </c>
      <c r="G23" s="20">
        <f>'[4]01-10-14'!I25</f>
        <v>0</v>
      </c>
      <c r="H23" s="20">
        <f>'[4]01-10-14'!J25</f>
        <v>0</v>
      </c>
    </row>
    <row r="24" spans="1:8" x14ac:dyDescent="0.25">
      <c r="A24" s="36" t="str">
        <f>'[4]01-10-14'!A26</f>
        <v xml:space="preserve"> 01-5406-10-14                          </v>
      </c>
      <c r="B24" s="36" t="str">
        <f>'[4]01-10-14'!B26</f>
        <v xml:space="preserve"> TRAINING                       </v>
      </c>
      <c r="C24" s="20">
        <f>'[4]01-10-14'!E26</f>
        <v>2500</v>
      </c>
      <c r="D24" s="20">
        <f>'[4]01-10-14'!F26</f>
        <v>225.49</v>
      </c>
      <c r="E24" s="20">
        <f>'[4]01-10-14'!G26</f>
        <v>0</v>
      </c>
      <c r="F24" s="20">
        <f>'[4]01-10-14'!H26</f>
        <v>0</v>
      </c>
      <c r="G24" s="20">
        <f>'[4]01-10-14'!I26</f>
        <v>0</v>
      </c>
      <c r="H24" s="20">
        <f>'[4]01-10-14'!J26</f>
        <v>0</v>
      </c>
    </row>
    <row r="25" spans="1:8" x14ac:dyDescent="0.25">
      <c r="A25" s="36" t="str">
        <f>'[4]01-10-14'!A27</f>
        <v xml:space="preserve"> 01-5408-10-14                          </v>
      </c>
      <c r="B25" s="36" t="str">
        <f>'[4]01-10-14'!B27</f>
        <v xml:space="preserve"> ELECTRIC UTILITY SERVICE       </v>
      </c>
      <c r="C25" s="20">
        <f>'[4]01-10-14'!E27</f>
        <v>1575</v>
      </c>
      <c r="D25" s="20">
        <f>'[4]01-10-14'!F27</f>
        <v>0</v>
      </c>
      <c r="E25" s="20">
        <f>'[4]01-10-14'!G27</f>
        <v>0</v>
      </c>
      <c r="F25" s="20">
        <f>'[4]01-10-14'!H27</f>
        <v>0</v>
      </c>
      <c r="G25" s="20">
        <f>'[4]01-10-14'!I27</f>
        <v>0</v>
      </c>
      <c r="H25" s="20">
        <f>'[4]01-10-14'!J27</f>
        <v>0</v>
      </c>
    </row>
    <row r="26" spans="1:8" x14ac:dyDescent="0.25">
      <c r="A26" s="36" t="str">
        <f>'[4]01-10-14'!A28</f>
        <v xml:space="preserve"> 01-5409-10-14                          </v>
      </c>
      <c r="B26" s="36" t="str">
        <f>'[4]01-10-14'!B28</f>
        <v xml:space="preserve"> CONTRACTUAL SERVICES           </v>
      </c>
      <c r="C26" s="20">
        <f>'[4]01-10-14'!E28</f>
        <v>0</v>
      </c>
      <c r="D26" s="20">
        <f>'[4]01-10-14'!F28</f>
        <v>321</v>
      </c>
      <c r="E26" s="20">
        <f>'[4]01-10-14'!G28</f>
        <v>45000</v>
      </c>
      <c r="F26" s="20">
        <f>'[4]01-10-14'!H28</f>
        <v>13600</v>
      </c>
      <c r="G26" s="20">
        <f>'[4]01-10-14'!I28</f>
        <v>27000</v>
      </c>
      <c r="H26" s="20">
        <f>'[4]01-10-14'!J28</f>
        <v>27000</v>
      </c>
    </row>
    <row r="27" spans="1:8" x14ac:dyDescent="0.25">
      <c r="A27" s="36" t="str">
        <f>'[4]01-10-14'!A29</f>
        <v xml:space="preserve"> 01-5499-10-14                          </v>
      </c>
      <c r="B27" s="36" t="str">
        <f>'[4]01-10-14'!B29</f>
        <v xml:space="preserve"> MISCELLANEOUS SERVICES         </v>
      </c>
      <c r="C27" s="20">
        <f>'[4]01-10-14'!E29</f>
        <v>5000</v>
      </c>
      <c r="D27" s="20">
        <f>'[4]01-10-14'!F29</f>
        <v>5000.17</v>
      </c>
      <c r="E27" s="20">
        <f>'[4]01-10-14'!G29</f>
        <v>0</v>
      </c>
      <c r="F27" s="20">
        <f>'[4]01-10-14'!H29</f>
        <v>0</v>
      </c>
      <c r="G27" s="20">
        <f>'[4]01-10-14'!I29</f>
        <v>0</v>
      </c>
      <c r="H27" s="20">
        <f>'[4]01-10-14'!J29</f>
        <v>0</v>
      </c>
    </row>
    <row r="28" spans="1:8" ht="15.75" thickBot="1" x14ac:dyDescent="0.3">
      <c r="A28" s="59"/>
      <c r="B28" s="59" t="s">
        <v>222</v>
      </c>
      <c r="C28" s="22">
        <f>SUM(C19:C27)</f>
        <v>16342</v>
      </c>
      <c r="D28" s="22">
        <f>SUM(D19:D27)</f>
        <v>10496.189999999999</v>
      </c>
      <c r="E28" s="22">
        <f>SUM(E19:E27)</f>
        <v>45000</v>
      </c>
      <c r="F28" s="22">
        <f>SUM(F19:F27)</f>
        <v>13600</v>
      </c>
      <c r="G28" s="22">
        <f>'[4]01-10-14'!I30</f>
        <v>27000</v>
      </c>
      <c r="H28" s="22">
        <f>'[4]01-10-14'!J30</f>
        <v>27000</v>
      </c>
    </row>
    <row r="29" spans="1:8" ht="16.5" thickTop="1" thickBot="1" x14ac:dyDescent="0.3">
      <c r="A29" s="41"/>
      <c r="B29" s="41" t="s">
        <v>223</v>
      </c>
      <c r="C29" s="27">
        <f t="shared" ref="C29:H29" si="2">SUM(C8:C28)/2</f>
        <v>43890</v>
      </c>
      <c r="D29" s="27">
        <f t="shared" si="2"/>
        <v>20090.400000000001</v>
      </c>
      <c r="E29" s="27">
        <f t="shared" si="2"/>
        <v>45000</v>
      </c>
      <c r="F29" s="27">
        <f t="shared" si="2"/>
        <v>13600</v>
      </c>
      <c r="G29" s="27">
        <f t="shared" si="2"/>
        <v>27000</v>
      </c>
      <c r="H29" s="27">
        <f t="shared" si="2"/>
        <v>27000</v>
      </c>
    </row>
    <row r="30" spans="1:8" ht="15.75" thickTop="1" x14ac:dyDescent="0.25">
      <c r="A30" s="60"/>
      <c r="B30" s="60"/>
      <c r="C30" s="84"/>
      <c r="D30" s="84"/>
      <c r="E30" s="84"/>
      <c r="F30" s="84"/>
      <c r="G30" s="85"/>
      <c r="H30" s="85"/>
    </row>
  </sheetData>
  <pageMargins left="0.7" right="0.7" top="0.75" bottom="0.75" header="0.3" footer="0.3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sqref="A1:H28"/>
    </sheetView>
  </sheetViews>
  <sheetFormatPr defaultRowHeight="15" x14ac:dyDescent="0.25"/>
  <cols>
    <col min="1" max="1" width="14.140625" customWidth="1"/>
    <col min="2" max="2" width="27" bestFit="1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26" t="str">
        <f>'[5]01-10-15'!A4</f>
        <v>BUDGET 2018-2019</v>
      </c>
      <c r="B2" s="33"/>
      <c r="C2" s="31"/>
      <c r="D2" s="31"/>
      <c r="E2" s="31"/>
      <c r="F2" s="31"/>
      <c r="G2" s="32"/>
      <c r="H2" s="32"/>
    </row>
    <row r="3" spans="1:8" x14ac:dyDescent="0.25">
      <c r="A3" s="15" t="s">
        <v>212</v>
      </c>
      <c r="B3" s="33"/>
      <c r="C3" s="31"/>
      <c r="D3" s="31"/>
      <c r="E3" s="31"/>
      <c r="F3" s="31"/>
      <c r="G3" s="32"/>
      <c r="H3" s="34"/>
    </row>
    <row r="4" spans="1:8" x14ac:dyDescent="0.25">
      <c r="A4" s="35"/>
      <c r="B4" s="35"/>
      <c r="C4" s="36"/>
      <c r="D4" s="36"/>
      <c r="E4" s="36"/>
      <c r="F4" s="36"/>
      <c r="G4" s="114"/>
      <c r="H4" s="37"/>
    </row>
    <row r="5" spans="1:8" x14ac:dyDescent="0.25">
      <c r="A5" s="16" t="s">
        <v>32</v>
      </c>
      <c r="B5" s="16" t="s">
        <v>33</v>
      </c>
      <c r="C5" s="38" t="str">
        <f>[1]Sheet1!F2</f>
        <v>2016-17</v>
      </c>
      <c r="D5" s="38" t="str">
        <f>[1]Sheet1!G2</f>
        <v>2016-17</v>
      </c>
      <c r="E5" s="38" t="str">
        <f>[1]Sheet1!H2</f>
        <v>2017-18</v>
      </c>
      <c r="F5" s="38" t="str">
        <f>[1]Sheet1!I2</f>
        <v>2017-18</v>
      </c>
      <c r="G5" s="38" t="str">
        <f>[1]Sheet1!J2</f>
        <v>2017-18</v>
      </c>
      <c r="H5" s="38" t="str">
        <f>[1]Sheet1!K2</f>
        <v>2018-19</v>
      </c>
    </row>
    <row r="6" spans="1:8" x14ac:dyDescent="0.25">
      <c r="A6" s="16" t="s">
        <v>34</v>
      </c>
      <c r="B6" s="16"/>
      <c r="C6" s="38" t="s">
        <v>3</v>
      </c>
      <c r="D6" s="38" t="s">
        <v>47</v>
      </c>
      <c r="E6" s="38" t="s">
        <v>48</v>
      </c>
      <c r="F6" s="38" t="s">
        <v>47</v>
      </c>
      <c r="G6" s="38" t="s">
        <v>49</v>
      </c>
      <c r="H6" s="38" t="s">
        <v>50</v>
      </c>
    </row>
    <row r="7" spans="1:8" ht="15.75" thickBot="1" x14ac:dyDescent="0.3">
      <c r="A7" s="18" t="s">
        <v>2</v>
      </c>
      <c r="B7" s="18"/>
      <c r="C7" s="18"/>
      <c r="D7" s="18"/>
      <c r="E7" s="18" t="s">
        <v>51</v>
      </c>
      <c r="F7" s="18" t="s">
        <v>52</v>
      </c>
      <c r="G7" s="18" t="s">
        <v>51</v>
      </c>
      <c r="H7" s="18" t="s">
        <v>51</v>
      </c>
    </row>
    <row r="8" spans="1:8" ht="15.75" thickTop="1" x14ac:dyDescent="0.25">
      <c r="A8" s="36" t="str">
        <f>'[5]01-10-15'!A10</f>
        <v xml:space="preserve"> 01-5208-10-15                          </v>
      </c>
      <c r="B8" s="36" t="str">
        <f>'[5]01-10-15'!B10</f>
        <v xml:space="preserve"> CLEANING SUPPLIES              </v>
      </c>
      <c r="C8" s="20">
        <f>'[5]01-10-15'!E10</f>
        <v>3400</v>
      </c>
      <c r="D8" s="20">
        <f>'[5]01-10-15'!F10</f>
        <v>3233.31</v>
      </c>
      <c r="E8" s="20">
        <f>'[5]01-10-15'!G10</f>
        <v>3400</v>
      </c>
      <c r="F8" s="20">
        <f>'[5]01-10-15'!H10</f>
        <v>1268.1500000000001</v>
      </c>
      <c r="G8" s="20">
        <f>'[5]01-10-15'!I10</f>
        <v>3400</v>
      </c>
      <c r="H8" s="20">
        <f>'[5]01-10-15'!J10</f>
        <v>3400</v>
      </c>
    </row>
    <row r="9" spans="1:8" x14ac:dyDescent="0.25">
      <c r="A9" s="36" t="str">
        <f>'[5]01-10-15'!A11</f>
        <v xml:space="preserve"> 01-5212-10-15                          </v>
      </c>
      <c r="B9" s="36" t="str">
        <f>'[5]01-10-15'!B11</f>
        <v xml:space="preserve"> BOTANICAL &amp; AGRICULTURAL       </v>
      </c>
      <c r="C9" s="20">
        <f>'[5]01-10-15'!E11</f>
        <v>50</v>
      </c>
      <c r="D9" s="20">
        <f>'[5]01-10-15'!F11</f>
        <v>44.55</v>
      </c>
      <c r="E9" s="20">
        <f>'[5]01-10-15'!G11</f>
        <v>50</v>
      </c>
      <c r="F9" s="20">
        <f>'[5]01-10-15'!H11</f>
        <v>0</v>
      </c>
      <c r="G9" s="20">
        <f>'[5]01-10-15'!I11</f>
        <v>50</v>
      </c>
      <c r="H9" s="20">
        <f>'[5]01-10-15'!J11</f>
        <v>50</v>
      </c>
    </row>
    <row r="10" spans="1:8" x14ac:dyDescent="0.25">
      <c r="A10" s="36" t="str">
        <f>'[5]01-10-15'!A12</f>
        <v xml:space="preserve"> 01-5299-10-15                          </v>
      </c>
      <c r="B10" s="36" t="str">
        <f>'[5]01-10-15'!B12</f>
        <v xml:space="preserve"> MISCELLANEOUS SUPPLIES         </v>
      </c>
      <c r="C10" s="20">
        <f>'[5]01-10-15'!E12</f>
        <v>125</v>
      </c>
      <c r="D10" s="20">
        <f>'[5]01-10-15'!F12</f>
        <v>3.83</v>
      </c>
      <c r="E10" s="20">
        <f>'[5]01-10-15'!G12</f>
        <v>125</v>
      </c>
      <c r="F10" s="20">
        <f>'[5]01-10-15'!H12</f>
        <v>0</v>
      </c>
      <c r="G10" s="20">
        <f>'[5]01-10-15'!I12</f>
        <v>125</v>
      </c>
      <c r="H10" s="20">
        <f>'[5]01-10-15'!J12</f>
        <v>125</v>
      </c>
    </row>
    <row r="11" spans="1:8" x14ac:dyDescent="0.25">
      <c r="A11" s="39"/>
      <c r="B11" s="39" t="s">
        <v>208</v>
      </c>
      <c r="C11" s="22">
        <f t="shared" ref="C11:H11" si="0">SUM(C8:C10)</f>
        <v>3575</v>
      </c>
      <c r="D11" s="22">
        <f t="shared" si="0"/>
        <v>3281.69</v>
      </c>
      <c r="E11" s="22">
        <f t="shared" si="0"/>
        <v>3575</v>
      </c>
      <c r="F11" s="22">
        <f t="shared" si="0"/>
        <v>1268.1500000000001</v>
      </c>
      <c r="G11" s="22">
        <f t="shared" si="0"/>
        <v>3575</v>
      </c>
      <c r="H11" s="22">
        <f t="shared" si="0"/>
        <v>3575</v>
      </c>
    </row>
    <row r="12" spans="1:8" x14ac:dyDescent="0.25">
      <c r="A12" s="36" t="str">
        <f>'[5]01-10-15'!A14</f>
        <v xml:space="preserve"> 01-5302-10-15                          </v>
      </c>
      <c r="B12" s="36" t="str">
        <f>'[5]01-10-15'!B14</f>
        <v xml:space="preserve"> BUILDING MAINTENANCE           </v>
      </c>
      <c r="C12" s="20">
        <f>'[5]01-10-15'!E14</f>
        <v>4600</v>
      </c>
      <c r="D12" s="20">
        <f>'[5]01-10-15'!F14</f>
        <v>4655.33</v>
      </c>
      <c r="E12" s="20">
        <f>'[5]01-10-15'!G14</f>
        <v>4600</v>
      </c>
      <c r="F12" s="20">
        <f>'[5]01-10-15'!H14</f>
        <v>12518.58</v>
      </c>
      <c r="G12" s="20">
        <f>'[5]01-10-15'!I14</f>
        <v>14240</v>
      </c>
      <c r="H12" s="20">
        <f>'[5]01-10-15'!J14</f>
        <v>8200</v>
      </c>
    </row>
    <row r="13" spans="1:8" x14ac:dyDescent="0.25">
      <c r="A13" s="36" t="str">
        <f>'[5]01-10-15'!A15</f>
        <v xml:space="preserve"> 01-5304-10-15                          </v>
      </c>
      <c r="B13" s="36" t="str">
        <f>'[5]01-10-15'!B15</f>
        <v xml:space="preserve"> MACHINERY &amp; EQUIPMENT MAINT.   </v>
      </c>
      <c r="C13" s="20">
        <f>'[5]01-10-15'!E15</f>
        <v>10000</v>
      </c>
      <c r="D13" s="20">
        <f>'[5]01-10-15'!F15</f>
        <v>5937.8</v>
      </c>
      <c r="E13" s="20">
        <f>'[5]01-10-15'!G15</f>
        <v>10000</v>
      </c>
      <c r="F13" s="20">
        <f>'[5]01-10-15'!H15</f>
        <v>3024.85</v>
      </c>
      <c r="G13" s="20">
        <f>'[5]01-10-15'!I15</f>
        <v>10000</v>
      </c>
      <c r="H13" s="20">
        <f>'[5]01-10-15'!J15</f>
        <v>18700</v>
      </c>
    </row>
    <row r="14" spans="1:8" x14ac:dyDescent="0.25">
      <c r="A14" s="39"/>
      <c r="B14" s="39" t="s">
        <v>209</v>
      </c>
      <c r="C14" s="22">
        <f>SUM(C12:C13)</f>
        <v>14600</v>
      </c>
      <c r="D14" s="22">
        <f>SUM(D12:D13)</f>
        <v>10593.130000000001</v>
      </c>
      <c r="E14" s="22">
        <f>SUM(E12:E13)</f>
        <v>14600</v>
      </c>
      <c r="F14" s="22">
        <f>SUM(F12:F13)</f>
        <v>15543.43</v>
      </c>
      <c r="G14" s="22">
        <f>G12+G13</f>
        <v>24240</v>
      </c>
      <c r="H14" s="22">
        <f>H12+H13</f>
        <v>26900</v>
      </c>
    </row>
    <row r="15" spans="1:8" x14ac:dyDescent="0.25">
      <c r="A15" s="36" t="str">
        <f>'[5]01-10-15'!A17</f>
        <v xml:space="preserve"> 01-5403-10-15                          </v>
      </c>
      <c r="B15" s="36" t="str">
        <f>'[5]01-10-15'!B17</f>
        <v xml:space="preserve"> GENERAL INSURANCE              </v>
      </c>
      <c r="C15" s="20">
        <f>'[5]01-10-15'!E17</f>
        <v>6557</v>
      </c>
      <c r="D15" s="20">
        <f>'[5]01-10-15'!F17</f>
        <v>7425.92</v>
      </c>
      <c r="E15" s="20">
        <f>'[5]01-10-15'!G17</f>
        <v>7649</v>
      </c>
      <c r="F15" s="20">
        <f>'[5]01-10-15'!H17</f>
        <v>4807.84</v>
      </c>
      <c r="G15" s="20">
        <f>'[5]01-10-15'!I17</f>
        <v>8949</v>
      </c>
      <c r="H15" s="20">
        <f>'[5]01-10-15'!J17</f>
        <v>9396.4500000000007</v>
      </c>
    </row>
    <row r="16" spans="1:8" x14ac:dyDescent="0.25">
      <c r="A16" s="36" t="str">
        <f>'[5]01-10-15'!A18</f>
        <v xml:space="preserve"> 01-5408-10-15                          </v>
      </c>
      <c r="B16" s="36" t="str">
        <f>'[5]01-10-15'!B18</f>
        <v xml:space="preserve"> ELECTRIC UTILITY SERVICE       </v>
      </c>
      <c r="C16" s="20">
        <f>'[5]01-10-15'!E18</f>
        <v>13433</v>
      </c>
      <c r="D16" s="20">
        <f>'[5]01-10-15'!F18</f>
        <v>13286.93</v>
      </c>
      <c r="E16" s="20">
        <f>'[5]01-10-15'!G18</f>
        <v>12500</v>
      </c>
      <c r="F16" s="20">
        <f>'[5]01-10-15'!H18</f>
        <v>6265.14</v>
      </c>
      <c r="G16" s="20">
        <f>'[5]01-10-15'!I18</f>
        <v>12500</v>
      </c>
      <c r="H16" s="20">
        <f>'[5]01-10-15'!J18</f>
        <v>12750</v>
      </c>
    </row>
    <row r="17" spans="1:8" x14ac:dyDescent="0.25">
      <c r="A17" s="36" t="str">
        <f>'[5]01-10-15'!A19</f>
        <v xml:space="preserve"> 01-5409-10-15                          </v>
      </c>
      <c r="B17" s="36" t="str">
        <f>'[5]01-10-15'!B19</f>
        <v xml:space="preserve"> CONTRACTUAL SERVICES           </v>
      </c>
      <c r="C17" s="20">
        <f>'[5]01-10-15'!E19</f>
        <v>11000</v>
      </c>
      <c r="D17" s="20">
        <f>'[5]01-10-15'!F19</f>
        <v>10275</v>
      </c>
      <c r="E17" s="20">
        <f>'[5]01-10-15'!G19</f>
        <v>10000</v>
      </c>
      <c r="F17" s="20">
        <f>'[5]01-10-15'!H19</f>
        <v>4000</v>
      </c>
      <c r="G17" s="20">
        <f>'[5]01-10-15'!I19</f>
        <v>10000</v>
      </c>
      <c r="H17" s="20">
        <f>'[5]01-10-15'!J19</f>
        <v>10000</v>
      </c>
    </row>
    <row r="18" spans="1:8" x14ac:dyDescent="0.25">
      <c r="A18" s="36" t="str">
        <f>'[5]01-10-15'!A20</f>
        <v xml:space="preserve"> 01-5440-10-15                          </v>
      </c>
      <c r="B18" s="36" t="str">
        <f>'[5]01-10-15'!B20</f>
        <v xml:space="preserve"> NATURAL GAS UTILITY SERVICE    </v>
      </c>
      <c r="C18" s="20">
        <f>'[5]01-10-15'!E20</f>
        <v>0</v>
      </c>
      <c r="D18" s="20">
        <f>'[5]01-10-15'!F20</f>
        <v>1266.95</v>
      </c>
      <c r="E18" s="20">
        <f>'[5]01-10-15'!G20</f>
        <v>1300</v>
      </c>
      <c r="F18" s="20">
        <f>'[5]01-10-15'!H20</f>
        <v>0</v>
      </c>
      <c r="G18" s="20">
        <f>'[5]01-10-15'!I20</f>
        <v>0</v>
      </c>
      <c r="H18" s="20">
        <f>'[5]01-10-15'!J20</f>
        <v>0</v>
      </c>
    </row>
    <row r="19" spans="1:8" x14ac:dyDescent="0.25">
      <c r="A19" s="36" t="str">
        <f>'[5]01-10-15'!A21</f>
        <v xml:space="preserve"> 01-5441-10-15                          </v>
      </c>
      <c r="B19" s="36" t="str">
        <f>'[5]01-10-15'!B21</f>
        <v xml:space="preserve"> SOLID WASTE UTILITY SERVICE    </v>
      </c>
      <c r="C19" s="20">
        <f>'[5]01-10-15'!E21</f>
        <v>3172</v>
      </c>
      <c r="D19" s="20">
        <f>'[5]01-10-15'!F21</f>
        <v>2863.56</v>
      </c>
      <c r="E19" s="20">
        <f>'[5]01-10-15'!G21</f>
        <v>3172</v>
      </c>
      <c r="F19" s="20">
        <f>'[5]01-10-15'!H21</f>
        <v>1193.1500000000001</v>
      </c>
      <c r="G19" s="20">
        <f>'[5]01-10-15'!I21</f>
        <v>3172</v>
      </c>
      <c r="H19" s="20">
        <f>'[5]01-10-15'!J21</f>
        <v>2900</v>
      </c>
    </row>
    <row r="20" spans="1:8" x14ac:dyDescent="0.25">
      <c r="A20" s="36" t="str">
        <f>'[5]01-10-15'!A22</f>
        <v xml:space="preserve"> 01-5442-10-15                          </v>
      </c>
      <c r="B20" s="36" t="str">
        <f>'[5]01-10-15'!B22</f>
        <v xml:space="preserve"> WATER/SEWER UTILITY SERVICE    </v>
      </c>
      <c r="C20" s="20">
        <f>'[5]01-10-15'!E22</f>
        <v>13487</v>
      </c>
      <c r="D20" s="20">
        <f>'[5]01-10-15'!F22</f>
        <v>4384.6400000000003</v>
      </c>
      <c r="E20" s="20">
        <f>'[5]01-10-15'!G22</f>
        <v>6000</v>
      </c>
      <c r="F20" s="20">
        <f>'[5]01-10-15'!H22</f>
        <v>2122.56</v>
      </c>
      <c r="G20" s="20">
        <f>'[5]01-10-15'!I22</f>
        <v>6000</v>
      </c>
      <c r="H20" s="20">
        <f>'[5]01-10-15'!J22</f>
        <v>6500</v>
      </c>
    </row>
    <row r="21" spans="1:8" x14ac:dyDescent="0.25">
      <c r="A21" s="36" t="str">
        <f>'[5]01-10-15'!A23</f>
        <v xml:space="preserve"> 01-5446-10-15                          </v>
      </c>
      <c r="B21" s="36" t="str">
        <f>'[5]01-10-15'!B23</f>
        <v xml:space="preserve"> STORM WATER UTILITY FEES       </v>
      </c>
      <c r="C21" s="20">
        <f>'[5]01-10-15'!E23</f>
        <v>2000</v>
      </c>
      <c r="D21" s="20">
        <f>'[5]01-10-15'!F23</f>
        <v>1027.56</v>
      </c>
      <c r="E21" s="20">
        <f>'[5]01-10-15'!G23</f>
        <v>2000</v>
      </c>
      <c r="F21" s="20">
        <f>'[5]01-10-15'!H23</f>
        <v>428.15</v>
      </c>
      <c r="G21" s="20">
        <f>'[5]01-10-15'!I23</f>
        <v>2000</v>
      </c>
      <c r="H21" s="20">
        <f>'[5]01-10-15'!J23</f>
        <v>1100</v>
      </c>
    </row>
    <row r="22" spans="1:8" x14ac:dyDescent="0.25">
      <c r="A22" s="36" t="str">
        <f>'[5]01-10-15'!A24</f>
        <v xml:space="preserve"> 01-5499-10-15                          </v>
      </c>
      <c r="B22" s="36" t="str">
        <f>'[5]01-10-15'!B24</f>
        <v xml:space="preserve"> MISCELLANEOUS SERVICES         </v>
      </c>
      <c r="C22" s="20">
        <f>'[5]01-10-15'!E24</f>
        <v>900</v>
      </c>
      <c r="D22" s="20">
        <f>'[5]01-10-15'!F24</f>
        <v>0</v>
      </c>
      <c r="E22" s="20">
        <f>'[5]01-10-15'!G24</f>
        <v>900</v>
      </c>
      <c r="F22" s="20">
        <f>'[5]01-10-15'!H24</f>
        <v>0</v>
      </c>
      <c r="G22" s="20">
        <f>'[5]01-10-15'!I24</f>
        <v>900</v>
      </c>
      <c r="H22" s="20">
        <f>'[5]01-10-15'!J24</f>
        <v>900</v>
      </c>
    </row>
    <row r="23" spans="1:8" x14ac:dyDescent="0.25">
      <c r="A23" s="39"/>
      <c r="B23" s="39" t="s">
        <v>210</v>
      </c>
      <c r="C23" s="22">
        <f t="shared" ref="C23:H23" si="1">SUM(C15:C22)</f>
        <v>50549</v>
      </c>
      <c r="D23" s="22">
        <f t="shared" si="1"/>
        <v>40530.559999999998</v>
      </c>
      <c r="E23" s="22">
        <f t="shared" si="1"/>
        <v>43521</v>
      </c>
      <c r="F23" s="22">
        <f t="shared" si="1"/>
        <v>18816.84</v>
      </c>
      <c r="G23" s="22">
        <f t="shared" si="1"/>
        <v>43521</v>
      </c>
      <c r="H23" s="22">
        <f t="shared" si="1"/>
        <v>43546.45</v>
      </c>
    </row>
    <row r="24" spans="1:8" x14ac:dyDescent="0.25">
      <c r="A24" s="20" t="str">
        <f>'[5]01-10-15'!A27</f>
        <v xml:space="preserve"> 01-6501-10-15</v>
      </c>
      <c r="B24" s="20" t="str">
        <f>'[5]01-10-15'!B27</f>
        <v xml:space="preserve"> LAND IMPROVEMENTS</v>
      </c>
      <c r="C24" s="20">
        <f>'[5]01-10-15'!E27</f>
        <v>0</v>
      </c>
      <c r="D24" s="20">
        <f>'[5]01-10-15'!F27</f>
        <v>0</v>
      </c>
      <c r="E24" s="20">
        <f>'[5]01-10-15'!G27</f>
        <v>0</v>
      </c>
      <c r="F24" s="20">
        <f>'[5]01-10-15'!H27</f>
        <v>0</v>
      </c>
      <c r="G24" s="20">
        <f>'[5]01-10-15'!I27</f>
        <v>2000</v>
      </c>
      <c r="H24" s="20">
        <f>'[5]01-10-15'!J27</f>
        <v>36777</v>
      </c>
    </row>
    <row r="25" spans="1:8" x14ac:dyDescent="0.25">
      <c r="A25" s="20" t="str">
        <f>'[5]01-10-15'!A28</f>
        <v xml:space="preserve"> 01-6502-10-15                          </v>
      </c>
      <c r="B25" s="20" t="str">
        <f>'[5]01-10-15'!B28</f>
        <v xml:space="preserve"> BUILDINGS                      </v>
      </c>
      <c r="C25" s="20">
        <f>'[5]01-10-15'!E28</f>
        <v>6500</v>
      </c>
      <c r="D25" s="20">
        <f>'[5]01-10-15'!F28</f>
        <v>47860</v>
      </c>
      <c r="E25" s="20">
        <f>'[5]01-10-15'!G28</f>
        <v>0</v>
      </c>
      <c r="F25" s="20">
        <f>'[5]01-10-15'!H28</f>
        <v>0</v>
      </c>
      <c r="G25" s="20">
        <f>'[5]01-10-15'!I28</f>
        <v>0</v>
      </c>
      <c r="H25" s="20">
        <f>'[5]01-10-15'!J28</f>
        <v>0</v>
      </c>
    </row>
    <row r="26" spans="1:8" ht="15.75" thickBot="1" x14ac:dyDescent="0.3">
      <c r="A26" s="115"/>
      <c r="B26" s="115" t="s">
        <v>213</v>
      </c>
      <c r="C26" s="40">
        <f t="shared" ref="C26:H26" si="2">C24+C25</f>
        <v>6500</v>
      </c>
      <c r="D26" s="40">
        <f t="shared" si="2"/>
        <v>47860</v>
      </c>
      <c r="E26" s="40">
        <f t="shared" si="2"/>
        <v>0</v>
      </c>
      <c r="F26" s="40">
        <f t="shared" si="2"/>
        <v>0</v>
      </c>
      <c r="G26" s="40">
        <f t="shared" si="2"/>
        <v>2000</v>
      </c>
      <c r="H26" s="40">
        <f t="shared" si="2"/>
        <v>36777</v>
      </c>
    </row>
    <row r="27" spans="1:8" ht="16.5" thickTop="1" thickBot="1" x14ac:dyDescent="0.3">
      <c r="A27" s="41"/>
      <c r="B27" s="41" t="s">
        <v>214</v>
      </c>
      <c r="C27" s="27">
        <f t="shared" ref="C27:H27" si="3">SUM(C8:C26)/2</f>
        <v>75224</v>
      </c>
      <c r="D27" s="27">
        <f t="shared" si="3"/>
        <v>102265.38</v>
      </c>
      <c r="E27" s="27">
        <f t="shared" si="3"/>
        <v>61696</v>
      </c>
      <c r="F27" s="27">
        <f t="shared" si="3"/>
        <v>35628.42</v>
      </c>
      <c r="G27" s="27">
        <f t="shared" si="3"/>
        <v>73336</v>
      </c>
      <c r="H27" s="27">
        <f t="shared" si="3"/>
        <v>110798.45</v>
      </c>
    </row>
    <row r="28" spans="1:8" ht="15.75" thickTop="1" x14ac:dyDescent="0.25">
      <c r="A28" s="35"/>
      <c r="B28" s="116"/>
      <c r="C28" s="36"/>
      <c r="D28" s="36"/>
      <c r="E28" s="36"/>
      <c r="F28" s="36"/>
      <c r="G28" s="37"/>
      <c r="H28" s="37"/>
    </row>
    <row r="29" spans="1:8" x14ac:dyDescent="0.25">
      <c r="A29" s="60"/>
      <c r="B29" s="89"/>
      <c r="C29" s="84"/>
      <c r="D29" s="84"/>
      <c r="E29" s="84"/>
      <c r="F29" s="84"/>
      <c r="G29" s="85"/>
      <c r="H29" s="85"/>
    </row>
  </sheetData>
  <pageMargins left="0.7" right="0.7" top="0.75" bottom="0.75" header="0.3" footer="0.3"/>
  <pageSetup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7"/>
    </sheetView>
  </sheetViews>
  <sheetFormatPr defaultRowHeight="15" x14ac:dyDescent="0.25"/>
  <cols>
    <col min="1" max="1" width="12.42578125" customWidth="1"/>
    <col min="2" max="2" width="25.140625" customWidth="1"/>
    <col min="6" max="6" width="11.28515625" bestFit="1" customWidth="1"/>
  </cols>
  <sheetData>
    <row r="1" spans="1:8" x14ac:dyDescent="0.25">
      <c r="A1" s="1" t="s">
        <v>0</v>
      </c>
      <c r="B1" s="42"/>
      <c r="C1" s="43"/>
      <c r="D1" s="43"/>
      <c r="E1" s="43"/>
      <c r="F1" s="43"/>
      <c r="G1" s="44"/>
      <c r="H1" s="44"/>
    </row>
    <row r="2" spans="1:8" x14ac:dyDescent="0.25">
      <c r="A2" s="1" t="str">
        <f>[1]Sheet1!$A$2</f>
        <v>BUDGET 2018-2019</v>
      </c>
      <c r="B2" s="42"/>
      <c r="C2" s="43"/>
      <c r="D2" s="43"/>
      <c r="E2" s="43"/>
      <c r="F2" s="43"/>
      <c r="G2" s="44"/>
      <c r="H2" s="44"/>
    </row>
    <row r="3" spans="1:8" x14ac:dyDescent="0.25">
      <c r="A3" s="1" t="s">
        <v>215</v>
      </c>
      <c r="B3" s="42"/>
      <c r="C3" s="43"/>
      <c r="D3" s="43"/>
      <c r="E3" s="43"/>
      <c r="F3" s="43"/>
      <c r="G3" s="44"/>
      <c r="H3" s="45"/>
    </row>
    <row r="4" spans="1:8" x14ac:dyDescent="0.25">
      <c r="A4" s="46"/>
      <c r="B4" s="46"/>
      <c r="C4" s="47"/>
      <c r="D4" s="47"/>
      <c r="E4" s="47"/>
      <c r="F4" s="47"/>
      <c r="G4" s="48"/>
      <c r="H4" s="48"/>
    </row>
    <row r="5" spans="1:8" x14ac:dyDescent="0.25">
      <c r="A5" s="49" t="s">
        <v>32</v>
      </c>
      <c r="B5" s="49" t="s">
        <v>33</v>
      </c>
      <c r="C5" s="50" t="str">
        <f>[1]Sheet1!F2</f>
        <v>2016-17</v>
      </c>
      <c r="D5" s="50" t="str">
        <f>[1]Sheet1!G2</f>
        <v>2016-17</v>
      </c>
      <c r="E5" s="50" t="str">
        <f>[1]Sheet1!H2</f>
        <v>2017-18</v>
      </c>
      <c r="F5" s="50" t="str">
        <f>[1]Sheet1!I2</f>
        <v>2017-18</v>
      </c>
      <c r="G5" s="50" t="str">
        <f>[1]Sheet1!J2</f>
        <v>2017-18</v>
      </c>
      <c r="H5" s="50" t="str">
        <f>[1]Sheet1!K2</f>
        <v>2018-19</v>
      </c>
    </row>
    <row r="6" spans="1:8" x14ac:dyDescent="0.25">
      <c r="A6" s="49" t="s">
        <v>34</v>
      </c>
      <c r="B6" s="49"/>
      <c r="C6" s="50" t="s">
        <v>3</v>
      </c>
      <c r="D6" s="50" t="s">
        <v>47</v>
      </c>
      <c r="E6" s="50" t="s">
        <v>48</v>
      </c>
      <c r="F6" s="50" t="s">
        <v>47</v>
      </c>
      <c r="G6" s="50" t="s">
        <v>49</v>
      </c>
      <c r="H6" s="50" t="s">
        <v>50</v>
      </c>
    </row>
    <row r="7" spans="1:8" ht="15.75" thickBot="1" x14ac:dyDescent="0.3">
      <c r="A7" s="51" t="s">
        <v>2</v>
      </c>
      <c r="B7" s="51"/>
      <c r="C7" s="51"/>
      <c r="D7" s="51"/>
      <c r="E7" s="51" t="s">
        <v>51</v>
      </c>
      <c r="F7" s="51" t="s">
        <v>52</v>
      </c>
      <c r="G7" s="51" t="s">
        <v>51</v>
      </c>
      <c r="H7" s="51" t="s">
        <v>51</v>
      </c>
    </row>
    <row r="8" spans="1:8" ht="15.75" thickTop="1" x14ac:dyDescent="0.25">
      <c r="A8" s="47" t="str">
        <f>'[5]01-10-19'!A10</f>
        <v xml:space="preserve"> 01-5901-10-19                          </v>
      </c>
      <c r="B8" s="47" t="str">
        <f>'[5]01-10-19'!B10</f>
        <v xml:space="preserve"> TAPS PROGRAM                   </v>
      </c>
      <c r="C8" s="52">
        <f>'[5]01-10-19'!E10</f>
        <v>4000</v>
      </c>
      <c r="D8" s="53">
        <f>'[5]01-10-19'!F10</f>
        <v>0</v>
      </c>
      <c r="E8" s="53">
        <f>'[5]01-10-19'!G10</f>
        <v>0</v>
      </c>
      <c r="F8" s="53">
        <f>'[5]01-10-19'!H10</f>
        <v>0</v>
      </c>
      <c r="G8" s="53">
        <f>'[5]01-10-19'!I10</f>
        <v>0</v>
      </c>
      <c r="H8" s="53">
        <f>'[5]01-10-19'!J10</f>
        <v>0</v>
      </c>
    </row>
    <row r="9" spans="1:8" x14ac:dyDescent="0.25">
      <c r="A9" s="47" t="str">
        <f>'[5]01-10-19'!A11</f>
        <v xml:space="preserve"> 01-5902-10-19                          </v>
      </c>
      <c r="B9" s="47" t="str">
        <f>'[5]01-10-19'!B11</f>
        <v xml:space="preserve"> STANFORD HOUSE                 </v>
      </c>
      <c r="C9" s="53">
        <f>'[5]01-10-19'!E11</f>
        <v>5000</v>
      </c>
      <c r="D9" s="53">
        <f>'[5]01-10-19'!F11</f>
        <v>3750</v>
      </c>
      <c r="E9" s="53">
        <f>'[5]01-10-19'!G11</f>
        <v>5000</v>
      </c>
      <c r="F9" s="53">
        <f>'[5]01-10-19'!H11</f>
        <v>2500</v>
      </c>
      <c r="G9" s="53">
        <f>'[5]01-10-19'!I11</f>
        <v>5000</v>
      </c>
      <c r="H9" s="53">
        <f>'[5]01-10-19'!J11</f>
        <v>5000</v>
      </c>
    </row>
    <row r="10" spans="1:8" x14ac:dyDescent="0.25">
      <c r="A10" s="47" t="str">
        <f>'[5]01-10-19'!A12</f>
        <v xml:space="preserve"> 01-5903-10-19                          </v>
      </c>
      <c r="B10" s="47" t="str">
        <f>'[5]01-10-19'!B12</f>
        <v xml:space="preserve"> TEXOMA COMMUNITY SERVICES (MHMR)</v>
      </c>
      <c r="C10" s="53">
        <f>'[5]01-10-19'!E12</f>
        <v>5000</v>
      </c>
      <c r="D10" s="53">
        <f>'[5]01-10-19'!F12</f>
        <v>5000</v>
      </c>
      <c r="E10" s="53">
        <f>'[5]01-10-19'!G12</f>
        <v>5000</v>
      </c>
      <c r="F10" s="53">
        <f>'[5]01-10-19'!H12</f>
        <v>2500</v>
      </c>
      <c r="G10" s="53">
        <f>'[5]01-10-19'!I12</f>
        <v>5000</v>
      </c>
      <c r="H10" s="53">
        <f>'[5]01-10-19'!J12</f>
        <v>5000</v>
      </c>
    </row>
    <row r="11" spans="1:8" x14ac:dyDescent="0.25">
      <c r="A11" s="47" t="str">
        <f>'[5]01-10-19'!A13</f>
        <v xml:space="preserve"> 01-5904-10-19                          </v>
      </c>
      <c r="B11" s="47" t="str">
        <f>'[5]01-10-19'!B13</f>
        <v xml:space="preserve"> ABIGAIL'S ARMS                 </v>
      </c>
      <c r="C11" s="53">
        <f>'[5]01-10-19'!E13</f>
        <v>7000</v>
      </c>
      <c r="D11" s="53">
        <f>'[5]01-10-19'!F13</f>
        <v>7000</v>
      </c>
      <c r="E11" s="53">
        <f>'[5]01-10-19'!G13</f>
        <v>7000</v>
      </c>
      <c r="F11" s="53">
        <f>'[5]01-10-19'!H13</f>
        <v>3500</v>
      </c>
      <c r="G11" s="53">
        <f>'[5]01-10-19'!I13</f>
        <v>7000</v>
      </c>
      <c r="H11" s="53">
        <f>'[5]01-10-19'!J13</f>
        <v>7000</v>
      </c>
    </row>
    <row r="12" spans="1:8" x14ac:dyDescent="0.25">
      <c r="A12" s="47" t="str">
        <f>'[5]01-10-19'!A14</f>
        <v xml:space="preserve"> 01-5908-10-19                          </v>
      </c>
      <c r="B12" s="47" t="str">
        <f>'[5]01-10-19'!B14</f>
        <v xml:space="preserve"> CASA                           </v>
      </c>
      <c r="C12" s="53">
        <f>'[5]01-10-19'!E14</f>
        <v>5000</v>
      </c>
      <c r="D12" s="53">
        <f>'[5]01-10-19'!F14</f>
        <v>5000</v>
      </c>
      <c r="E12" s="53">
        <f>'[5]01-10-19'!G14</f>
        <v>5000</v>
      </c>
      <c r="F12" s="53">
        <f>'[5]01-10-19'!H14</f>
        <v>2500</v>
      </c>
      <c r="G12" s="53">
        <f>'[5]01-10-19'!I14</f>
        <v>5000</v>
      </c>
      <c r="H12" s="53">
        <f>'[5]01-10-19'!J14</f>
        <v>5000</v>
      </c>
    </row>
    <row r="13" spans="1:8" x14ac:dyDescent="0.25">
      <c r="A13" s="47" t="str">
        <f>'[5]01-10-19'!A15</f>
        <v xml:space="preserve"> 01-5910-10-19                          </v>
      </c>
      <c r="B13" s="47" t="str">
        <f>'[5]01-10-19'!B15</f>
        <v xml:space="preserve"> TRI-COUNTY SENIOR NUTRITION    </v>
      </c>
      <c r="C13" s="53">
        <f>'[5]01-10-19'!E15</f>
        <v>5000</v>
      </c>
      <c r="D13" s="53">
        <f>'[5]01-10-19'!F15</f>
        <v>0</v>
      </c>
      <c r="E13" s="53">
        <f>'[5]01-10-19'!G15</f>
        <v>5000</v>
      </c>
      <c r="F13" s="53">
        <f>'[5]01-10-19'!H15</f>
        <v>0</v>
      </c>
      <c r="G13" s="53">
        <f>'[5]01-10-19'!I15</f>
        <v>5000</v>
      </c>
      <c r="H13" s="53">
        <f>'[5]01-10-19'!J15</f>
        <v>5000</v>
      </c>
    </row>
    <row r="14" spans="1:8" x14ac:dyDescent="0.25">
      <c r="A14" s="47" t="str">
        <f>'[5]01-10-19'!A16</f>
        <v xml:space="preserve"> 01-5911-10-19                          </v>
      </c>
      <c r="B14" s="47" t="str">
        <f>'[5]01-10-19'!B16</f>
        <v xml:space="preserve"> COOKE COUNTY YOUTH CENTER      </v>
      </c>
      <c r="C14" s="53">
        <f>'[5]01-10-19'!E16</f>
        <v>12450</v>
      </c>
      <c r="D14" s="53">
        <f>'[5]01-10-19'!F16</f>
        <v>12450</v>
      </c>
      <c r="E14" s="53">
        <f>'[5]01-10-19'!G16</f>
        <v>12450</v>
      </c>
      <c r="F14" s="53">
        <f>'[5]01-10-19'!H16</f>
        <v>0</v>
      </c>
      <c r="G14" s="53">
        <f>'[5]01-10-19'!I16</f>
        <v>12450</v>
      </c>
      <c r="H14" s="53">
        <f>'[5]01-10-19'!J16</f>
        <v>12450</v>
      </c>
    </row>
    <row r="15" spans="1:8" x14ac:dyDescent="0.25">
      <c r="A15" s="47" t="str">
        <f>'[5]01-10-19'!A17</f>
        <v xml:space="preserve"> 01-5913-10-19                          </v>
      </c>
      <c r="B15" s="47" t="str">
        <f>'[5]01-10-19'!B17</f>
        <v xml:space="preserve"> NOAH'S ARC                     </v>
      </c>
      <c r="C15" s="54">
        <f>'[5]01-10-19'!E17</f>
        <v>50000</v>
      </c>
      <c r="D15" s="54">
        <f>'[5]01-10-19'!F17</f>
        <v>50000</v>
      </c>
      <c r="E15" s="54">
        <f>'[5]01-10-19'!G17</f>
        <v>50000</v>
      </c>
      <c r="F15" s="54">
        <f>'[5]01-10-19'!H17</f>
        <v>12700</v>
      </c>
      <c r="G15" s="54">
        <f>'[5]01-10-19'!I17</f>
        <v>50000</v>
      </c>
      <c r="H15" s="54">
        <f>'[5]01-10-19'!J17</f>
        <v>50000</v>
      </c>
    </row>
    <row r="16" spans="1:8" ht="15.75" thickBot="1" x14ac:dyDescent="0.3">
      <c r="A16" s="55"/>
      <c r="B16" s="55" t="s">
        <v>216</v>
      </c>
      <c r="C16" s="53">
        <f t="shared" ref="C16:H16" si="0">SUM(C8:C15)</f>
        <v>93450</v>
      </c>
      <c r="D16" s="53">
        <f t="shared" si="0"/>
        <v>83200</v>
      </c>
      <c r="E16" s="53">
        <f t="shared" si="0"/>
        <v>89450</v>
      </c>
      <c r="F16" s="53">
        <f t="shared" si="0"/>
        <v>23700</v>
      </c>
      <c r="G16" s="53">
        <f t="shared" si="0"/>
        <v>89450</v>
      </c>
      <c r="H16" s="53">
        <f t="shared" si="0"/>
        <v>89450</v>
      </c>
    </row>
    <row r="17" spans="1:8" ht="16.5" thickTop="1" thickBot="1" x14ac:dyDescent="0.3">
      <c r="A17" s="56"/>
      <c r="B17" s="56" t="s">
        <v>217</v>
      </c>
      <c r="C17" s="57">
        <f t="shared" ref="C17:H17" si="1">SUM(C16)</f>
        <v>93450</v>
      </c>
      <c r="D17" s="57">
        <f t="shared" si="1"/>
        <v>83200</v>
      </c>
      <c r="E17" s="57">
        <f t="shared" si="1"/>
        <v>89450</v>
      </c>
      <c r="F17" s="57">
        <f t="shared" si="1"/>
        <v>23700</v>
      </c>
      <c r="G17" s="57">
        <f t="shared" si="1"/>
        <v>89450</v>
      </c>
      <c r="H17" s="57">
        <f t="shared" si="1"/>
        <v>89450</v>
      </c>
    </row>
    <row r="18" spans="1:8" ht="15.75" thickTop="1" x14ac:dyDescent="0.25">
      <c r="A18" s="46"/>
      <c r="B18" s="46"/>
      <c r="C18" s="47"/>
      <c r="D18" s="47"/>
      <c r="E18" s="47"/>
      <c r="F18" s="47"/>
      <c r="G18" s="48"/>
      <c r="H18" s="48"/>
    </row>
    <row r="19" spans="1:8" x14ac:dyDescent="0.25">
      <c r="A19" s="46"/>
      <c r="B19" s="46"/>
      <c r="C19" s="47"/>
      <c r="D19" s="47"/>
      <c r="E19" s="47"/>
      <c r="F19" s="47"/>
      <c r="G19" s="48"/>
      <c r="H19" s="48"/>
    </row>
  </sheetData>
  <pageMargins left="0.7" right="0.7" top="0.75" bottom="0.75" header="0.3" footer="0.3"/>
  <pageSetup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2" sqref="A2"/>
    </sheetView>
  </sheetViews>
  <sheetFormatPr defaultRowHeight="15" x14ac:dyDescent="0.25"/>
  <cols>
    <col min="1" max="1" width="15.85546875" customWidth="1"/>
    <col min="2" max="2" width="28.28515625" bestFit="1" customWidth="1"/>
    <col min="6" max="6" width="11.28515625" bestFit="1" customWidth="1"/>
  </cols>
  <sheetData>
    <row r="1" spans="1:8" x14ac:dyDescent="0.25">
      <c r="A1" s="15" t="s">
        <v>0</v>
      </c>
      <c r="B1" s="33"/>
      <c r="C1" s="31"/>
      <c r="D1" s="31"/>
      <c r="E1" s="31"/>
      <c r="F1" s="31"/>
      <c r="G1" s="32"/>
      <c r="H1" s="32"/>
    </row>
    <row r="2" spans="1:8" x14ac:dyDescent="0.25">
      <c r="A2" s="26" t="str">
        <f>'[8]01-10-21'!A4</f>
        <v>BUDGET 2018-2019</v>
      </c>
      <c r="B2" s="33"/>
      <c r="C2" s="31"/>
      <c r="D2" s="31"/>
      <c r="E2" s="31"/>
      <c r="F2" s="31"/>
      <c r="G2" s="32"/>
      <c r="H2" s="32"/>
    </row>
    <row r="3" spans="1:8" x14ac:dyDescent="0.25">
      <c r="A3" s="15" t="s">
        <v>224</v>
      </c>
      <c r="B3" s="33"/>
      <c r="C3" s="31"/>
      <c r="D3" s="31"/>
      <c r="E3" s="31"/>
      <c r="F3" s="31"/>
      <c r="G3" s="32"/>
      <c r="H3" s="34"/>
    </row>
    <row r="4" spans="1:8" x14ac:dyDescent="0.25">
      <c r="A4" s="35"/>
      <c r="B4" s="35"/>
      <c r="C4" s="36"/>
      <c r="D4" s="36"/>
      <c r="E4" s="36"/>
      <c r="F4" s="36"/>
      <c r="G4" s="37"/>
      <c r="H4" s="37"/>
    </row>
    <row r="5" spans="1:8" x14ac:dyDescent="0.25">
      <c r="A5" s="16" t="s">
        <v>32</v>
      </c>
      <c r="B5" s="16" t="s">
        <v>33</v>
      </c>
      <c r="C5" s="38" t="str">
        <f>[7]Sheet1!F2</f>
        <v>2016-17</v>
      </c>
      <c r="D5" s="38" t="str">
        <f>[7]Sheet1!G2</f>
        <v>2016-17</v>
      </c>
      <c r="E5" s="38" t="str">
        <f>[7]Sheet1!H2</f>
        <v>2017-18</v>
      </c>
      <c r="F5" s="38" t="str">
        <f>[7]Sheet1!I2</f>
        <v>2017-18</v>
      </c>
      <c r="G5" s="38" t="str">
        <f>[7]Sheet1!J2</f>
        <v>2017-18</v>
      </c>
      <c r="H5" s="38" t="str">
        <f>[7]Sheet1!K2</f>
        <v>2018-19</v>
      </c>
    </row>
    <row r="6" spans="1:8" x14ac:dyDescent="0.25">
      <c r="A6" s="16" t="s">
        <v>34</v>
      </c>
      <c r="B6" s="16"/>
      <c r="C6" s="38" t="str">
        <f>[6]Sheet1!$F$3</f>
        <v>BUDGET</v>
      </c>
      <c r="D6" s="38" t="str">
        <f>[6]Sheet1!$G$3</f>
        <v>ACTUAL</v>
      </c>
      <c r="E6" s="38" t="str">
        <f>[6]Sheet1!$H$3</f>
        <v>ORIGINAL</v>
      </c>
      <c r="F6" s="38" t="s">
        <v>47</v>
      </c>
      <c r="G6" s="38" t="s">
        <v>49</v>
      </c>
      <c r="H6" s="38" t="s">
        <v>50</v>
      </c>
    </row>
    <row r="7" spans="1:8" ht="15.75" thickBot="1" x14ac:dyDescent="0.3">
      <c r="A7" s="18" t="s">
        <v>2</v>
      </c>
      <c r="B7" s="18"/>
      <c r="C7" s="18"/>
      <c r="D7" s="61"/>
      <c r="E7" s="18" t="s">
        <v>3</v>
      </c>
      <c r="F7" s="61" t="str">
        <f>[6]Sheet1!$I$4</f>
        <v>SIX MONTHS</v>
      </c>
      <c r="G7" s="18" t="s">
        <v>51</v>
      </c>
      <c r="H7" s="18" t="s">
        <v>51</v>
      </c>
    </row>
    <row r="8" spans="1:8" ht="15.75" thickTop="1" x14ac:dyDescent="0.25">
      <c r="A8" s="36" t="str">
        <f>'[8]01-10-21'!A10</f>
        <v xml:space="preserve"> 01-5101-10-21                          </v>
      </c>
      <c r="B8" s="36" t="str">
        <f>'[8]01-10-21'!B10</f>
        <v xml:space="preserve"> SALARIES                       </v>
      </c>
      <c r="C8" s="20">
        <f>'[8]01-10-21'!E10</f>
        <v>159800</v>
      </c>
      <c r="D8" s="20">
        <f>'[8]01-10-21'!F10</f>
        <v>160508.6</v>
      </c>
      <c r="E8" s="20">
        <f>'[8]01-10-21'!G10</f>
        <v>165764</v>
      </c>
      <c r="F8" s="20">
        <f>'[8]01-10-21'!H10</f>
        <v>74916.240000000005</v>
      </c>
      <c r="G8" s="20">
        <f>'[8]01-10-21'!I10</f>
        <v>165457</v>
      </c>
      <c r="H8" s="20">
        <f>'[8]01-10-21'!J10</f>
        <v>176370</v>
      </c>
    </row>
    <row r="9" spans="1:8" x14ac:dyDescent="0.25">
      <c r="A9" s="36" t="str">
        <f>'[8]01-10-21'!A11</f>
        <v xml:space="preserve"> 01-5106-10-21                          </v>
      </c>
      <c r="B9" s="36" t="str">
        <f>'[8]01-10-21'!B11</f>
        <v xml:space="preserve"> OVERTIME                       </v>
      </c>
      <c r="C9" s="20">
        <f>'[8]01-10-21'!E11</f>
        <v>4500</v>
      </c>
      <c r="D9" s="20">
        <f>'[8]01-10-21'!F11</f>
        <v>2940.37</v>
      </c>
      <c r="E9" s="20">
        <f>'[8]01-10-21'!G11</f>
        <v>4500</v>
      </c>
      <c r="F9" s="20">
        <f>'[8]01-10-21'!H11</f>
        <v>1368.56</v>
      </c>
      <c r="G9" s="20">
        <f>'[8]01-10-21'!I11</f>
        <v>4500</v>
      </c>
      <c r="H9" s="20">
        <f>'[8]01-10-21'!J11</f>
        <v>4500</v>
      </c>
    </row>
    <row r="10" spans="1:8" x14ac:dyDescent="0.25">
      <c r="A10" s="36" t="str">
        <f>'[8]01-10-21'!A12</f>
        <v xml:space="preserve"> 01-5110-10-21                          </v>
      </c>
      <c r="B10" s="36" t="str">
        <f>'[8]01-10-21'!B12</f>
        <v xml:space="preserve"> LONGEVITY                      </v>
      </c>
      <c r="C10" s="20">
        <f>'[8]01-10-21'!E12</f>
        <v>1380</v>
      </c>
      <c r="D10" s="20">
        <f>'[8]01-10-21'!F12</f>
        <v>1380</v>
      </c>
      <c r="E10" s="20">
        <f>'[8]01-10-21'!G12</f>
        <v>1620</v>
      </c>
      <c r="F10" s="20">
        <f>'[8]01-10-21'!H12</f>
        <v>1620</v>
      </c>
      <c r="G10" s="20">
        <f>'[8]01-10-21'!I12</f>
        <v>1620</v>
      </c>
      <c r="H10" s="20">
        <f>'[8]01-10-21'!J12</f>
        <v>1860</v>
      </c>
    </row>
    <row r="11" spans="1:8" x14ac:dyDescent="0.25">
      <c r="A11" s="36" t="str">
        <f>'[8]01-10-21'!A13</f>
        <v xml:space="preserve"> 01-5111-10-21                          </v>
      </c>
      <c r="B11" s="36" t="str">
        <f>'[8]01-10-21'!B13</f>
        <v xml:space="preserve"> RETIREMENT                     </v>
      </c>
      <c r="C11" s="20">
        <f>'[8]01-10-21'!E13</f>
        <v>16410</v>
      </c>
      <c r="D11" s="20">
        <f>'[8]01-10-21'!F13</f>
        <v>16901.7</v>
      </c>
      <c r="E11" s="20">
        <f>'[8]01-10-21'!G13</f>
        <v>17321</v>
      </c>
      <c r="F11" s="20">
        <f>'[8]01-10-21'!H13</f>
        <v>8093.84</v>
      </c>
      <c r="G11" s="20">
        <f>'[8]01-10-21'!I13</f>
        <v>17299</v>
      </c>
      <c r="H11" s="20">
        <f>'[8]01-10-21'!J13</f>
        <v>22438</v>
      </c>
    </row>
    <row r="12" spans="1:8" x14ac:dyDescent="0.25">
      <c r="A12" s="36" t="str">
        <f>'[8]01-10-21'!A14</f>
        <v xml:space="preserve"> 01-5112-10-21                          </v>
      </c>
      <c r="B12" s="36" t="str">
        <f>'[8]01-10-21'!B14</f>
        <v xml:space="preserve"> FICA                           </v>
      </c>
      <c r="C12" s="20">
        <f>'[8]01-10-21'!E14</f>
        <v>13024</v>
      </c>
      <c r="D12" s="20">
        <f>'[8]01-10-21'!F14</f>
        <v>12554.48</v>
      </c>
      <c r="E12" s="20">
        <f>'[8]01-10-21'!G14</f>
        <v>13536</v>
      </c>
      <c r="F12" s="20">
        <f>'[8]01-10-21'!H14</f>
        <v>6052.07</v>
      </c>
      <c r="G12" s="20">
        <f>'[8]01-10-21'!I14</f>
        <v>13518</v>
      </c>
      <c r="H12" s="20">
        <f>'[8]01-10-21'!J14</f>
        <v>14709</v>
      </c>
    </row>
    <row r="13" spans="1:8" x14ac:dyDescent="0.25">
      <c r="A13" s="36" t="str">
        <f>'[8]01-10-21'!A15</f>
        <v xml:space="preserve"> 01-5114-10-21                          </v>
      </c>
      <c r="B13" s="36" t="str">
        <f>'[8]01-10-21'!B15</f>
        <v xml:space="preserve"> UNEMPLOYMENT BENEFITS          </v>
      </c>
      <c r="C13" s="20">
        <f>'[8]01-10-21'!E15</f>
        <v>0</v>
      </c>
      <c r="D13" s="20">
        <f>'[8]01-10-21'!F15</f>
        <v>0</v>
      </c>
      <c r="E13" s="20">
        <f>'[8]01-10-21'!G15</f>
        <v>0</v>
      </c>
      <c r="F13" s="20">
        <f>'[8]01-10-21'!H15</f>
        <v>0</v>
      </c>
      <c r="G13" s="20">
        <f>'[8]01-10-21'!I15</f>
        <v>0</v>
      </c>
      <c r="H13" s="20">
        <f>'[8]01-10-21'!J15</f>
        <v>0</v>
      </c>
    </row>
    <row r="14" spans="1:8" x14ac:dyDescent="0.25">
      <c r="A14" s="36" t="str">
        <f>'[8]01-10-21'!A16</f>
        <v xml:space="preserve"> 01-5116-10-21                          </v>
      </c>
      <c r="B14" s="36" t="s">
        <v>206</v>
      </c>
      <c r="C14" s="20">
        <f>'[8]01-10-21'!E16</f>
        <v>21871</v>
      </c>
      <c r="D14" s="20">
        <f>'[8]01-10-21'!F16</f>
        <v>21865.64</v>
      </c>
      <c r="E14" s="20">
        <f>'[8]01-10-21'!G16</f>
        <v>25397</v>
      </c>
      <c r="F14" s="20">
        <f>'[8]01-10-21'!H16</f>
        <v>14806.63</v>
      </c>
      <c r="G14" s="20">
        <f>'[8]01-10-21'!I16</f>
        <v>25397</v>
      </c>
      <c r="H14" s="20">
        <f>'[8]01-10-21'!J16</f>
        <v>25225</v>
      </c>
    </row>
    <row r="15" spans="1:8" x14ac:dyDescent="0.25">
      <c r="A15" s="36" t="str">
        <f>'[8]01-10-21'!A17</f>
        <v xml:space="preserve"> 01-5118-10-21                          </v>
      </c>
      <c r="B15" s="36" t="str">
        <f>'[8]01-10-21'!B17</f>
        <v xml:space="preserve"> WORKER COMPENSATION            </v>
      </c>
      <c r="C15" s="20">
        <f>'[8]01-10-21'!E17</f>
        <v>442</v>
      </c>
      <c r="D15" s="20">
        <f>'[8]01-10-21'!F17</f>
        <v>414.57</v>
      </c>
      <c r="E15" s="20">
        <f>'[8]01-10-21'!G17</f>
        <v>318</v>
      </c>
      <c r="F15" s="20">
        <f>'[8]01-10-21'!H17</f>
        <v>148.19999999999999</v>
      </c>
      <c r="G15" s="20">
        <f>'[8]01-10-21'!I17</f>
        <v>318</v>
      </c>
      <c r="H15" s="20">
        <f>'[8]01-10-21'!J17</f>
        <v>212</v>
      </c>
    </row>
    <row r="16" spans="1:8" x14ac:dyDescent="0.25">
      <c r="A16" s="36" t="str">
        <f>'[8]01-10-21'!A18</f>
        <v xml:space="preserve"> 01-5119-10-21                          </v>
      </c>
      <c r="B16" s="36" t="str">
        <f>'[8]01-10-21'!B18</f>
        <v xml:space="preserve"> OTHER PAYROLL EXPENSE          </v>
      </c>
      <c r="C16" s="20">
        <f>'[8]01-10-21'!E18</f>
        <v>4260</v>
      </c>
      <c r="D16" s="20">
        <f>'[8]01-10-21'!F18</f>
        <v>4119.43</v>
      </c>
      <c r="E16" s="20">
        <f>'[8]01-10-21'!G18</f>
        <v>4260</v>
      </c>
      <c r="F16" s="20">
        <f>'[8]01-10-21'!H18</f>
        <v>2129.92</v>
      </c>
      <c r="G16" s="20">
        <f>'[8]01-10-21'!I18</f>
        <v>4260</v>
      </c>
      <c r="H16" s="20">
        <f>'[8]01-10-21'!J18</f>
        <v>4260</v>
      </c>
    </row>
    <row r="17" spans="1:8" hidden="1" x14ac:dyDescent="0.25">
      <c r="A17" s="39"/>
      <c r="B17" s="39" t="s">
        <v>221</v>
      </c>
      <c r="C17" s="22">
        <f t="shared" ref="C17:H17" si="0">SUM(C8:C16)</f>
        <v>221687</v>
      </c>
      <c r="D17" s="22">
        <f t="shared" si="0"/>
        <v>220684.79000000004</v>
      </c>
      <c r="E17" s="22">
        <f t="shared" si="0"/>
        <v>232716</v>
      </c>
      <c r="F17" s="22">
        <f t="shared" si="0"/>
        <v>109135.45999999999</v>
      </c>
      <c r="G17" s="22">
        <f t="shared" si="0"/>
        <v>232369</v>
      </c>
      <c r="H17" s="22">
        <f t="shared" si="0"/>
        <v>249574</v>
      </c>
    </row>
    <row r="18" spans="1:8" x14ac:dyDescent="0.25">
      <c r="A18" s="36" t="str">
        <f>'[8]01-10-21'!A20</f>
        <v xml:space="preserve"> 01-5201-10-21                          </v>
      </c>
      <c r="B18" s="36" t="str">
        <f>'[8]01-10-21'!B20</f>
        <v xml:space="preserve"> OFFICE SUPPLIES                </v>
      </c>
      <c r="C18" s="20">
        <f>'[8]01-10-21'!E20</f>
        <v>1500</v>
      </c>
      <c r="D18" s="20">
        <f>'[8]01-10-21'!F20</f>
        <v>1501.82</v>
      </c>
      <c r="E18" s="20">
        <f>'[8]01-10-21'!G20</f>
        <v>6100</v>
      </c>
      <c r="F18" s="20">
        <f>'[8]01-10-21'!H20</f>
        <v>5085.71</v>
      </c>
      <c r="G18" s="20">
        <f>'[8]01-10-21'!I20</f>
        <v>6100</v>
      </c>
      <c r="H18" s="20">
        <f>'[8]01-10-21'!J20</f>
        <v>1500</v>
      </c>
    </row>
    <row r="19" spans="1:8" x14ac:dyDescent="0.25">
      <c r="A19" s="36" t="str">
        <f>'[8]01-10-21'!A21</f>
        <v xml:space="preserve"> 01-5202-10-21                          </v>
      </c>
      <c r="B19" s="36" t="str">
        <f>'[8]01-10-21'!B21</f>
        <v xml:space="preserve"> POSTAGE                        </v>
      </c>
      <c r="C19" s="20">
        <f>'[8]01-10-21'!E21</f>
        <v>1500</v>
      </c>
      <c r="D19" s="20">
        <f>'[8]01-10-21'!F21</f>
        <v>1080.31</v>
      </c>
      <c r="E19" s="20">
        <f>'[8]01-10-21'!G21</f>
        <v>1500</v>
      </c>
      <c r="F19" s="20">
        <f>'[8]01-10-21'!H21</f>
        <v>785.82</v>
      </c>
      <c r="G19" s="20">
        <f>'[8]01-10-21'!I21</f>
        <v>1500</v>
      </c>
      <c r="H19" s="20">
        <f>'[8]01-10-21'!J21</f>
        <v>1500</v>
      </c>
    </row>
    <row r="20" spans="1:8" x14ac:dyDescent="0.25">
      <c r="A20" s="36" t="str">
        <f>'[8]01-10-21'!A22</f>
        <v xml:space="preserve"> 01-5299-10-21                          </v>
      </c>
      <c r="B20" s="36" t="str">
        <f>'[8]01-10-21'!B22</f>
        <v xml:space="preserve"> MISCELLANEOUS SUPPLIES         </v>
      </c>
      <c r="C20" s="20">
        <f>'[8]01-10-21'!E22</f>
        <v>1200</v>
      </c>
      <c r="D20" s="20">
        <f>'[8]01-10-21'!F22</f>
        <v>829.67</v>
      </c>
      <c r="E20" s="20">
        <f>'[8]01-10-21'!G22</f>
        <v>1200</v>
      </c>
      <c r="F20" s="20">
        <f>'[8]01-10-21'!H22</f>
        <v>488.75</v>
      </c>
      <c r="G20" s="20">
        <f>'[8]01-10-21'!I22</f>
        <v>1000</v>
      </c>
      <c r="H20" s="20">
        <f>'[8]01-10-21'!J22</f>
        <v>1000</v>
      </c>
    </row>
    <row r="21" spans="1:8" x14ac:dyDescent="0.25">
      <c r="A21" s="39"/>
      <c r="B21" s="39" t="s">
        <v>208</v>
      </c>
      <c r="C21" s="22">
        <f t="shared" ref="C21:H21" si="1">SUM(C18:C20)</f>
        <v>4200</v>
      </c>
      <c r="D21" s="22">
        <f t="shared" si="1"/>
        <v>3411.8</v>
      </c>
      <c r="E21" s="22">
        <f t="shared" si="1"/>
        <v>8800</v>
      </c>
      <c r="F21" s="22">
        <f t="shared" si="1"/>
        <v>6360.28</v>
      </c>
      <c r="G21" s="22">
        <f t="shared" si="1"/>
        <v>8600</v>
      </c>
      <c r="H21" s="22">
        <f t="shared" si="1"/>
        <v>4000</v>
      </c>
    </row>
    <row r="22" spans="1:8" hidden="1" x14ac:dyDescent="0.25">
      <c r="A22" s="36" t="str">
        <f>'[8]01-10-21'!A24</f>
        <v xml:space="preserve"> 01-5401-10-21                          </v>
      </c>
      <c r="B22" s="36" t="str">
        <f>'[8]01-10-21'!B24</f>
        <v xml:space="preserve"> COMMUNICATIONS                 </v>
      </c>
      <c r="C22" s="20">
        <f>'[8]01-10-21'!E24</f>
        <v>1000</v>
      </c>
      <c r="D22" s="20">
        <f>'[8]01-10-21'!F24</f>
        <v>19.07</v>
      </c>
      <c r="E22" s="20">
        <f>'[8]01-10-21'!G24</f>
        <v>1000</v>
      </c>
      <c r="F22" s="20">
        <f>'[8]01-10-21'!H24</f>
        <v>0</v>
      </c>
      <c r="G22" s="20">
        <f>'[8]01-10-21'!I24</f>
        <v>650</v>
      </c>
      <c r="H22" s="20">
        <f>'[8]01-10-21'!J24</f>
        <v>0</v>
      </c>
    </row>
    <row r="23" spans="1:8" x14ac:dyDescent="0.25">
      <c r="A23" s="36" t="str">
        <f>'[8]01-10-21'!A25</f>
        <v xml:space="preserve"> 01-5402-10-21                          </v>
      </c>
      <c r="B23" s="36" t="str">
        <f>'[8]01-10-21'!B25</f>
        <v xml:space="preserve"> DUES &amp; SUBSCRIPTIONS           </v>
      </c>
      <c r="C23" s="20">
        <f>'[8]01-10-21'!E25</f>
        <v>0</v>
      </c>
      <c r="D23" s="20">
        <f>'[8]01-10-21'!F25</f>
        <v>0</v>
      </c>
      <c r="E23" s="20">
        <f>'[8]01-10-21'!G25</f>
        <v>0</v>
      </c>
      <c r="F23" s="20">
        <f>'[8]01-10-21'!H25</f>
        <v>0</v>
      </c>
      <c r="G23" s="20">
        <f>'[8]01-10-21'!I25</f>
        <v>0</v>
      </c>
      <c r="H23" s="20">
        <f>'[8]01-10-21'!J25</f>
        <v>0</v>
      </c>
    </row>
    <row r="24" spans="1:8" x14ac:dyDescent="0.25">
      <c r="A24" s="36" t="str">
        <f>'[8]01-10-21'!A26</f>
        <v xml:space="preserve"> 01-5403-10-21                          </v>
      </c>
      <c r="B24" s="36" t="str">
        <f>'[8]01-10-21'!B26</f>
        <v xml:space="preserve"> GENERAL INSURANCE              </v>
      </c>
      <c r="C24" s="20">
        <f>'[8]01-10-21'!E26</f>
        <v>503</v>
      </c>
      <c r="D24" s="20">
        <f>'[8]01-10-21'!F26</f>
        <v>94.16</v>
      </c>
      <c r="E24" s="20">
        <f>'[8]01-10-21'!G26</f>
        <v>98</v>
      </c>
      <c r="F24" s="20">
        <f>'[8]01-10-21'!H26</f>
        <v>44.6</v>
      </c>
      <c r="G24" s="20">
        <f>'[8]01-10-21'!I26</f>
        <v>98</v>
      </c>
      <c r="H24" s="20">
        <f>'[8]01-10-21'!J26</f>
        <v>100</v>
      </c>
    </row>
    <row r="25" spans="1:8" x14ac:dyDescent="0.25">
      <c r="A25" s="36" t="str">
        <f>'[8]01-10-21'!A27</f>
        <v xml:space="preserve"> 01-5404-10-21                          </v>
      </c>
      <c r="B25" s="36" t="str">
        <f>'[8]01-10-21'!B27</f>
        <v xml:space="preserve"> PROFESSIONAL FEES              </v>
      </c>
      <c r="C25" s="20">
        <f>'[8]01-10-21'!E27</f>
        <v>14000</v>
      </c>
      <c r="D25" s="20">
        <f>'[8]01-10-21'!F27</f>
        <v>11702.87</v>
      </c>
      <c r="E25" s="20">
        <f>'[8]01-10-21'!G27</f>
        <v>15000</v>
      </c>
      <c r="F25" s="20">
        <f>'[8]01-10-21'!H27</f>
        <v>6702.87</v>
      </c>
      <c r="G25" s="20">
        <f>'[8]01-10-21'!I27</f>
        <v>14000</v>
      </c>
      <c r="H25" s="20">
        <f>'[8]01-10-21'!J27</f>
        <v>14000</v>
      </c>
    </row>
    <row r="26" spans="1:8" x14ac:dyDescent="0.25">
      <c r="A26" s="36" t="str">
        <f>'[8]01-10-21'!A28</f>
        <v xml:space="preserve"> 01-5405-10-21                          </v>
      </c>
      <c r="B26" s="36" t="str">
        <f>'[8]01-10-21'!B28</f>
        <v xml:space="preserve"> ADVERTISING                    </v>
      </c>
      <c r="C26" s="20">
        <f>'[8]01-10-21'!E28</f>
        <v>1000</v>
      </c>
      <c r="D26" s="20">
        <f>'[8]01-10-21'!F28</f>
        <v>1223.56</v>
      </c>
      <c r="E26" s="20">
        <f>'[8]01-10-21'!G28</f>
        <v>1500</v>
      </c>
      <c r="F26" s="20">
        <f>'[8]01-10-21'!H28</f>
        <v>0</v>
      </c>
      <c r="G26" s="20">
        <f>'[8]01-10-21'!I28</f>
        <v>0</v>
      </c>
      <c r="H26" s="20">
        <f>'[8]01-10-21'!J28</f>
        <v>1500</v>
      </c>
    </row>
    <row r="27" spans="1:8" x14ac:dyDescent="0.25">
      <c r="A27" s="36" t="str">
        <f>'[8]01-10-21'!A29</f>
        <v xml:space="preserve"> 01-5406-10-21                          </v>
      </c>
      <c r="B27" s="36" t="str">
        <f>'[8]01-10-21'!B29</f>
        <v xml:space="preserve"> TRAVEL, TRAINING &amp; SEMINARS    </v>
      </c>
      <c r="C27" s="20">
        <f>'[8]01-10-21'!E29</f>
        <v>2000</v>
      </c>
      <c r="D27" s="20">
        <f>'[8]01-10-21'!F29</f>
        <v>1914.27</v>
      </c>
      <c r="E27" s="20">
        <f>'[8]01-10-21'!G29</f>
        <v>2000</v>
      </c>
      <c r="F27" s="20">
        <f>'[8]01-10-21'!H29</f>
        <v>1371.3</v>
      </c>
      <c r="G27" s="20">
        <f>'[8]01-10-21'!I29</f>
        <v>2680</v>
      </c>
      <c r="H27" s="20">
        <f>'[8]01-10-21'!J29</f>
        <v>2500</v>
      </c>
    </row>
    <row r="28" spans="1:8" x14ac:dyDescent="0.25">
      <c r="A28" s="36" t="str">
        <f>'[8]01-10-21'!A30</f>
        <v xml:space="preserve"> 01-5418-10-21                          </v>
      </c>
      <c r="B28" s="36" t="str">
        <f>'[8]01-10-21'!B30</f>
        <v xml:space="preserve"> AUTO ALLOWANCE                 </v>
      </c>
      <c r="C28" s="20">
        <f>'[8]01-10-21'!E30</f>
        <v>5280</v>
      </c>
      <c r="D28" s="20">
        <f>'[8]01-10-21'!F30</f>
        <v>4826.4799999999996</v>
      </c>
      <c r="E28" s="20">
        <f>'[8]01-10-21'!G30</f>
        <v>5280</v>
      </c>
      <c r="F28" s="20">
        <f>'[8]01-10-21'!H30</f>
        <v>2640.04</v>
      </c>
      <c r="G28" s="20">
        <f>'[8]01-10-21'!I30</f>
        <v>5280</v>
      </c>
      <c r="H28" s="20">
        <f>'[8]01-10-21'!J30</f>
        <v>5280</v>
      </c>
    </row>
    <row r="29" spans="1:8" x14ac:dyDescent="0.25">
      <c r="A29" s="36" t="str">
        <f>'[8]01-10-21'!A31</f>
        <v xml:space="preserve"> 01-5499-10-21                          </v>
      </c>
      <c r="B29" s="36" t="str">
        <f>'[8]01-10-21'!B31</f>
        <v xml:space="preserve"> MISCELLANEOUS SERVICES         </v>
      </c>
      <c r="C29" s="20">
        <f>'[8]01-10-21'!E31</f>
        <v>4000</v>
      </c>
      <c r="D29" s="20">
        <f>'[8]01-10-21'!F31</f>
        <v>4303.47</v>
      </c>
      <c r="E29" s="20">
        <f>'[8]01-10-21'!G31</f>
        <v>4000</v>
      </c>
      <c r="F29" s="20">
        <f>'[8]01-10-21'!H31</f>
        <v>2405.1999999999998</v>
      </c>
      <c r="G29" s="20">
        <f>'[8]01-10-21'!I31</f>
        <v>4000</v>
      </c>
      <c r="H29" s="20">
        <f>'[8]01-10-21'!J31</f>
        <v>4000</v>
      </c>
    </row>
    <row r="30" spans="1:8" ht="15.75" thickBot="1" x14ac:dyDescent="0.3">
      <c r="A30" s="39"/>
      <c r="B30" s="39" t="s">
        <v>210</v>
      </c>
      <c r="C30" s="22">
        <f t="shared" ref="C30:H30" si="2">SUM(C22:C29)</f>
        <v>27783</v>
      </c>
      <c r="D30" s="22">
        <f t="shared" si="2"/>
        <v>24083.88</v>
      </c>
      <c r="E30" s="22">
        <f t="shared" si="2"/>
        <v>28878</v>
      </c>
      <c r="F30" s="22">
        <f t="shared" si="2"/>
        <v>13164.010000000002</v>
      </c>
      <c r="G30" s="22">
        <f t="shared" si="2"/>
        <v>26708</v>
      </c>
      <c r="H30" s="22">
        <f t="shared" si="2"/>
        <v>27380</v>
      </c>
    </row>
    <row r="31" spans="1:8" ht="15.75" hidden="1" thickBot="1" x14ac:dyDescent="0.3">
      <c r="A31" s="36"/>
      <c r="B31" s="36"/>
      <c r="C31" s="22"/>
      <c r="D31" s="22"/>
      <c r="E31" s="22"/>
      <c r="F31" s="22"/>
      <c r="G31" s="22"/>
      <c r="H31" s="22"/>
    </row>
    <row r="32" spans="1:8" ht="15.75" hidden="1" thickBot="1" x14ac:dyDescent="0.3">
      <c r="A32" s="39"/>
      <c r="B32" s="39" t="s">
        <v>225</v>
      </c>
      <c r="C32" s="20">
        <f t="shared" ref="C32:H32" si="3">C31</f>
        <v>0</v>
      </c>
      <c r="D32" s="20">
        <f t="shared" si="3"/>
        <v>0</v>
      </c>
      <c r="E32" s="20">
        <f t="shared" si="3"/>
        <v>0</v>
      </c>
      <c r="F32" s="20">
        <f t="shared" si="3"/>
        <v>0</v>
      </c>
      <c r="G32" s="20">
        <f t="shared" si="3"/>
        <v>0</v>
      </c>
      <c r="H32" s="20">
        <f t="shared" si="3"/>
        <v>0</v>
      </c>
    </row>
    <row r="33" spans="1:8" ht="16.5" thickTop="1" thickBot="1" x14ac:dyDescent="0.3">
      <c r="A33" s="107"/>
      <c r="B33" s="41" t="s">
        <v>226</v>
      </c>
      <c r="C33" s="27">
        <f t="shared" ref="C33:H33" si="4">C17+C21+C30</f>
        <v>253670</v>
      </c>
      <c r="D33" s="27">
        <f t="shared" si="4"/>
        <v>248180.47000000003</v>
      </c>
      <c r="E33" s="27">
        <f t="shared" si="4"/>
        <v>270394</v>
      </c>
      <c r="F33" s="27">
        <f t="shared" si="4"/>
        <v>128659.75</v>
      </c>
      <c r="G33" s="27">
        <f t="shared" si="4"/>
        <v>267677</v>
      </c>
      <c r="H33" s="27">
        <f t="shared" si="4"/>
        <v>280954</v>
      </c>
    </row>
    <row r="34" spans="1:8" ht="15.75" thickTop="1" x14ac:dyDescent="0.25">
      <c r="A34" s="118"/>
      <c r="B34" s="35"/>
      <c r="C34" s="20"/>
      <c r="D34" s="20"/>
      <c r="E34" s="20"/>
      <c r="F34" s="20"/>
      <c r="G34" s="68"/>
      <c r="H34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General Fund Summary</vt:lpstr>
      <vt:lpstr>General Fund Revenue</vt:lpstr>
      <vt:lpstr>Administration</vt:lpstr>
      <vt:lpstr>Information Technology</vt:lpstr>
      <vt:lpstr>Human Resources</vt:lpstr>
      <vt:lpstr>Downtown Development</vt:lpstr>
      <vt:lpstr>Building Operation</vt:lpstr>
      <vt:lpstr>Public Assistance</vt:lpstr>
      <vt:lpstr>Municipal Court</vt:lpstr>
      <vt:lpstr>Civic Center</vt:lpstr>
      <vt:lpstr>Planning and Zoning</vt:lpstr>
      <vt:lpstr>Code Compliance</vt:lpstr>
      <vt:lpstr>Finance</vt:lpstr>
      <vt:lpstr>Police</vt:lpstr>
      <vt:lpstr>Emergency Management</vt:lpstr>
      <vt:lpstr>Fire</vt:lpstr>
      <vt:lpstr>Public Services Admin</vt:lpstr>
      <vt:lpstr>Streets</vt:lpstr>
      <vt:lpstr>Garage</vt:lpstr>
      <vt:lpstr>Parks</vt:lpstr>
      <vt:lpstr>Frank Buck Zoo</vt:lpstr>
      <vt:lpstr>Cemetery</vt:lpstr>
      <vt:lpstr>Non-Departmental</vt:lpstr>
      <vt:lpstr>'Building Operation'!Print_Area</vt:lpstr>
      <vt:lpstr>'Civic Center'!Print_Area</vt:lpstr>
      <vt:lpstr>'General Fund Revenue'!Print_Area</vt:lpstr>
      <vt:lpstr>'Public Assistance'!Print_Area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Dixon</dc:creator>
  <cp:lastModifiedBy>Karen Dixon</cp:lastModifiedBy>
  <cp:lastPrinted>2017-09-27T13:41:29Z</cp:lastPrinted>
  <dcterms:created xsi:type="dcterms:W3CDTF">2016-09-21T15:59:21Z</dcterms:created>
  <dcterms:modified xsi:type="dcterms:W3CDTF">2018-09-28T20:31:57Z</dcterms:modified>
</cp:coreProperties>
</file>