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Financial Transparency Website\Budgets\Budget Excel format\FY 24-25\"/>
    </mc:Choice>
  </mc:AlternateContent>
  <bookViews>
    <workbookView xWindow="0" yWindow="0" windowWidth="28800" windowHeight="11700"/>
  </bookViews>
  <sheets>
    <sheet name="General Fund Summary" sheetId="1" r:id="rId1"/>
    <sheet name="General Fund Revenue" sheetId="2" r:id="rId2"/>
    <sheet name="Administration" sheetId="3" r:id="rId3"/>
    <sheet name="Information Technology" sheetId="4" r:id="rId4"/>
    <sheet name="Human Resources" sheetId="5" r:id="rId5"/>
    <sheet name="Communications and Outreach" sheetId="23" r:id="rId6"/>
    <sheet name="Building Operation" sheetId="6" r:id="rId7"/>
    <sheet name="Public Assistance" sheetId="7" r:id="rId8"/>
    <sheet name="Municipal Court " sheetId="8" r:id="rId9"/>
    <sheet name="Civic Center" sheetId="9" r:id="rId10"/>
    <sheet name="Plannning and Zoning" sheetId="10" r:id="rId11"/>
    <sheet name="Code Compliance" sheetId="11" r:id="rId12"/>
    <sheet name="Finance" sheetId="12" r:id="rId13"/>
    <sheet name="Police" sheetId="13" r:id="rId14"/>
    <sheet name="Emergence Management" sheetId="14" r:id="rId15"/>
    <sheet name="Fire" sheetId="15" r:id="rId16"/>
    <sheet name="Public Services Admin" sheetId="16" r:id="rId17"/>
    <sheet name="Streets" sheetId="17" r:id="rId18"/>
    <sheet name="Garage" sheetId="18" r:id="rId19"/>
    <sheet name="Parks" sheetId="19" r:id="rId20"/>
    <sheet name="Frank Buck Zoo" sheetId="20" r:id="rId21"/>
    <sheet name="Cemetery" sheetId="21" r:id="rId22"/>
    <sheet name="Non-Departmental" sheetId="22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4" l="1"/>
  <c r="G29" i="14"/>
  <c r="F29" i="14"/>
  <c r="E29" i="14"/>
  <c r="D29" i="14"/>
  <c r="C29" i="14"/>
  <c r="H28" i="14"/>
  <c r="G28" i="14"/>
  <c r="F28" i="14"/>
  <c r="E28" i="14"/>
  <c r="D28" i="14"/>
  <c r="C28" i="14"/>
  <c r="B28" i="14"/>
  <c r="A28" i="14"/>
  <c r="H27" i="14"/>
  <c r="G27" i="14"/>
  <c r="F27" i="14"/>
  <c r="E27" i="14"/>
  <c r="D27" i="14"/>
  <c r="C27" i="14"/>
  <c r="H26" i="14"/>
  <c r="G26" i="14"/>
  <c r="F26" i="14"/>
  <c r="E26" i="14"/>
  <c r="D26" i="14"/>
  <c r="C26" i="14"/>
  <c r="B26" i="14"/>
  <c r="A26" i="14"/>
  <c r="F25" i="14"/>
  <c r="H24" i="14"/>
  <c r="G24" i="14"/>
  <c r="F24" i="14"/>
  <c r="E24" i="14"/>
  <c r="D24" i="14"/>
  <c r="C24" i="14"/>
  <c r="B24" i="14"/>
  <c r="A24" i="14"/>
  <c r="H23" i="14"/>
  <c r="G23" i="14"/>
  <c r="F23" i="14"/>
  <c r="E23" i="14"/>
  <c r="D23" i="14"/>
  <c r="C23" i="14"/>
  <c r="B23" i="14"/>
  <c r="A23" i="14"/>
  <c r="H22" i="14"/>
  <c r="G22" i="14"/>
  <c r="F22" i="14"/>
  <c r="E22" i="14"/>
  <c r="D22" i="14"/>
  <c r="C22" i="14"/>
  <c r="B22" i="14"/>
  <c r="A22" i="14"/>
  <c r="H21" i="14"/>
  <c r="G21" i="14"/>
  <c r="F21" i="14"/>
  <c r="E21" i="14"/>
  <c r="D21" i="14"/>
  <c r="C21" i="14"/>
  <c r="B21" i="14"/>
  <c r="A21" i="14"/>
  <c r="H20" i="14"/>
  <c r="H25" i="14" s="1"/>
  <c r="G20" i="14"/>
  <c r="G25" i="14" s="1"/>
  <c r="F20" i="14"/>
  <c r="E20" i="14"/>
  <c r="E25" i="14" s="1"/>
  <c r="D20" i="14"/>
  <c r="D25" i="14" s="1"/>
  <c r="C20" i="14"/>
  <c r="C25" i="14" s="1"/>
  <c r="B20" i="14"/>
  <c r="A20" i="14"/>
  <c r="H19" i="14"/>
  <c r="H18" i="14"/>
  <c r="G18" i="14"/>
  <c r="F18" i="14"/>
  <c r="E18" i="14"/>
  <c r="D18" i="14"/>
  <c r="C18" i="14"/>
  <c r="B18" i="14"/>
  <c r="A18" i="14"/>
  <c r="H17" i="14"/>
  <c r="G17" i="14"/>
  <c r="G19" i="14" s="1"/>
  <c r="F17" i="14"/>
  <c r="E17" i="14"/>
  <c r="E19" i="14" s="1"/>
  <c r="D17" i="14"/>
  <c r="D19" i="14" s="1"/>
  <c r="C17" i="14"/>
  <c r="C19" i="14" s="1"/>
  <c r="B17" i="14"/>
  <c r="A17" i="14"/>
  <c r="H15" i="14"/>
  <c r="G15" i="14"/>
  <c r="F15" i="14"/>
  <c r="E15" i="14"/>
  <c r="D15" i="14"/>
  <c r="C15" i="14"/>
  <c r="B15" i="14"/>
  <c r="A15" i="14"/>
  <c r="H14" i="14"/>
  <c r="G14" i="14"/>
  <c r="F14" i="14"/>
  <c r="E14" i="14"/>
  <c r="D14" i="14"/>
  <c r="C14" i="14"/>
  <c r="B14" i="14"/>
  <c r="A14" i="14"/>
  <c r="H13" i="14"/>
  <c r="H16" i="14" s="1"/>
  <c r="G13" i="14"/>
  <c r="G16" i="14" s="1"/>
  <c r="F13" i="14"/>
  <c r="F16" i="14" s="1"/>
  <c r="E13" i="14"/>
  <c r="E16" i="14" s="1"/>
  <c r="D13" i="14"/>
  <c r="D16" i="14" s="1"/>
  <c r="C13" i="14"/>
  <c r="C16" i="14" s="1"/>
  <c r="B13" i="14"/>
  <c r="A13" i="14"/>
  <c r="H12" i="14"/>
  <c r="E12" i="14"/>
  <c r="D12" i="14"/>
  <c r="H11" i="14"/>
  <c r="G11" i="14"/>
  <c r="F11" i="14"/>
  <c r="E11" i="14"/>
  <c r="D11" i="14"/>
  <c r="C11" i="14"/>
  <c r="B11" i="14"/>
  <c r="A11" i="14"/>
  <c r="H10" i="14"/>
  <c r="G10" i="14"/>
  <c r="F10" i="14"/>
  <c r="E10" i="14"/>
  <c r="D10" i="14"/>
  <c r="C10" i="14"/>
  <c r="B10" i="14"/>
  <c r="A10" i="14"/>
  <c r="H9" i="14"/>
  <c r="G9" i="14"/>
  <c r="F9" i="14"/>
  <c r="E9" i="14"/>
  <c r="D9" i="14"/>
  <c r="C9" i="14"/>
  <c r="B9" i="14"/>
  <c r="A9" i="14"/>
  <c r="H8" i="14"/>
  <c r="G8" i="14"/>
  <c r="F8" i="14"/>
  <c r="E8" i="14"/>
  <c r="D8" i="14"/>
  <c r="C8" i="14"/>
  <c r="C12" i="14" s="1"/>
  <c r="B8" i="14"/>
  <c r="A8" i="14"/>
  <c r="H7" i="14"/>
  <c r="G7" i="14"/>
  <c r="F7" i="14"/>
  <c r="E7" i="14"/>
  <c r="C7" i="14"/>
  <c r="H6" i="14"/>
  <c r="G6" i="14"/>
  <c r="F6" i="14"/>
  <c r="E6" i="14"/>
  <c r="D6" i="14"/>
  <c r="C6" i="14"/>
  <c r="H5" i="14"/>
  <c r="G5" i="14"/>
  <c r="F5" i="14"/>
  <c r="E5" i="14"/>
  <c r="D5" i="14"/>
  <c r="C5" i="14"/>
  <c r="A2" i="14"/>
  <c r="F19" i="14" l="1"/>
  <c r="E30" i="14"/>
  <c r="H30" i="14"/>
  <c r="D30" i="14"/>
  <c r="F12" i="14"/>
  <c r="G12" i="14"/>
  <c r="G30" i="14" s="1"/>
  <c r="C30" i="14"/>
  <c r="F30" i="14" l="1"/>
  <c r="B21" i="22"/>
  <c r="F20" i="22"/>
  <c r="B20" i="22"/>
  <c r="H18" i="22"/>
  <c r="G18" i="22"/>
  <c r="F18" i="22"/>
  <c r="E18" i="22"/>
  <c r="D18" i="22"/>
  <c r="C18" i="22"/>
  <c r="B18" i="22"/>
  <c r="A18" i="22"/>
  <c r="H17" i="22"/>
  <c r="H20" i="22" s="1"/>
  <c r="G17" i="22"/>
  <c r="G20" i="22" s="1"/>
  <c r="F17" i="22"/>
  <c r="E17" i="22"/>
  <c r="E20" i="22" s="1"/>
  <c r="D17" i="22"/>
  <c r="D20" i="22" s="1"/>
  <c r="C17" i="22"/>
  <c r="C20" i="22" s="1"/>
  <c r="B17" i="22"/>
  <c r="A17" i="22"/>
  <c r="C16" i="22"/>
  <c r="B16" i="22"/>
  <c r="H15" i="22"/>
  <c r="G15" i="22"/>
  <c r="F15" i="22"/>
  <c r="E15" i="22"/>
  <c r="D15" i="22"/>
  <c r="C15" i="22"/>
  <c r="B15" i="22"/>
  <c r="A15" i="22"/>
  <c r="H14" i="22"/>
  <c r="G14" i="22"/>
  <c r="F14" i="22"/>
  <c r="E14" i="22"/>
  <c r="D14" i="22"/>
  <c r="C14" i="22"/>
  <c r="B14" i="22"/>
  <c r="A14" i="22"/>
  <c r="H13" i="22"/>
  <c r="G13" i="22"/>
  <c r="F13" i="22"/>
  <c r="E13" i="22"/>
  <c r="D13" i="22"/>
  <c r="C13" i="22"/>
  <c r="B13" i="22"/>
  <c r="A13" i="22"/>
  <c r="H12" i="22"/>
  <c r="G12" i="22"/>
  <c r="F12" i="22"/>
  <c r="E12" i="22"/>
  <c r="D12" i="22"/>
  <c r="C12" i="22"/>
  <c r="B12" i="22"/>
  <c r="A12" i="22"/>
  <c r="H11" i="22"/>
  <c r="G11" i="22"/>
  <c r="F11" i="22"/>
  <c r="E11" i="22"/>
  <c r="D11" i="22"/>
  <c r="C11" i="22"/>
  <c r="B11" i="22"/>
  <c r="A11" i="22"/>
  <c r="H10" i="22"/>
  <c r="G10" i="22"/>
  <c r="F10" i="22"/>
  <c r="F16" i="22" s="1"/>
  <c r="E10" i="22"/>
  <c r="E16" i="22" s="1"/>
  <c r="D10" i="22"/>
  <c r="D16" i="22" s="1"/>
  <c r="C10" i="22"/>
  <c r="B10" i="22"/>
  <c r="A10" i="22"/>
  <c r="H9" i="22"/>
  <c r="G9" i="22"/>
  <c r="F9" i="22"/>
  <c r="E9" i="22"/>
  <c r="H8" i="22"/>
  <c r="G8" i="22"/>
  <c r="F8" i="22"/>
  <c r="E8" i="22"/>
  <c r="D8" i="22"/>
  <c r="C8" i="22"/>
  <c r="H7" i="22"/>
  <c r="G7" i="22"/>
  <c r="F7" i="22"/>
  <c r="E7" i="22"/>
  <c r="D7" i="22"/>
  <c r="C7" i="22"/>
  <c r="A4" i="22"/>
  <c r="H21" i="22" l="1"/>
  <c r="H16" i="22"/>
  <c r="C21" i="22"/>
  <c r="E21" i="22"/>
  <c r="G16" i="22"/>
  <c r="G21" i="22" s="1"/>
  <c r="D21" i="22"/>
  <c r="F21" i="22"/>
  <c r="H45" i="21" l="1"/>
  <c r="H46" i="21" s="1"/>
  <c r="G45" i="21"/>
  <c r="G46" i="21" s="1"/>
  <c r="F45" i="21"/>
  <c r="F46" i="21" s="1"/>
  <c r="E45" i="21"/>
  <c r="E46" i="21" s="1"/>
  <c r="D45" i="21"/>
  <c r="D46" i="21" s="1"/>
  <c r="C45" i="21"/>
  <c r="C46" i="21" s="1"/>
  <c r="B45" i="21"/>
  <c r="A45" i="21"/>
  <c r="H44" i="21"/>
  <c r="G44" i="21"/>
  <c r="F44" i="21"/>
  <c r="E44" i="21"/>
  <c r="D44" i="21"/>
  <c r="C44" i="21"/>
  <c r="B44" i="21"/>
  <c r="H43" i="21"/>
  <c r="G43" i="21"/>
  <c r="F43" i="21"/>
  <c r="E43" i="21"/>
  <c r="D43" i="21"/>
  <c r="C43" i="21"/>
  <c r="B43" i="21"/>
  <c r="A43" i="21"/>
  <c r="H41" i="21"/>
  <c r="G41" i="21"/>
  <c r="F41" i="21"/>
  <c r="E41" i="21"/>
  <c r="D41" i="21"/>
  <c r="C41" i="21"/>
  <c r="B41" i="21"/>
  <c r="A41" i="21"/>
  <c r="H40" i="21"/>
  <c r="G40" i="21"/>
  <c r="F40" i="21"/>
  <c r="E40" i="21"/>
  <c r="D40" i="21"/>
  <c r="C40" i="21"/>
  <c r="B40" i="21"/>
  <c r="A40" i="21"/>
  <c r="H39" i="21"/>
  <c r="G39" i="21"/>
  <c r="F39" i="21"/>
  <c r="E39" i="21"/>
  <c r="D39" i="21"/>
  <c r="C39" i="21"/>
  <c r="B39" i="21"/>
  <c r="A39" i="21"/>
  <c r="H38" i="21"/>
  <c r="G38" i="21"/>
  <c r="F38" i="21"/>
  <c r="E38" i="21"/>
  <c r="D38" i="21"/>
  <c r="C38" i="21"/>
  <c r="B38" i="21"/>
  <c r="A38" i="21"/>
  <c r="H37" i="21"/>
  <c r="G37" i="21"/>
  <c r="F37" i="21"/>
  <c r="E37" i="21"/>
  <c r="D37" i="21"/>
  <c r="C37" i="21"/>
  <c r="B37" i="21"/>
  <c r="A37" i="21"/>
  <c r="H36" i="21"/>
  <c r="G36" i="21"/>
  <c r="F36" i="21"/>
  <c r="E36" i="21"/>
  <c r="D36" i="21"/>
  <c r="C36" i="21"/>
  <c r="B36" i="21"/>
  <c r="A36" i="21"/>
  <c r="H35" i="21"/>
  <c r="G35" i="21"/>
  <c r="F35" i="21"/>
  <c r="E35" i="21"/>
  <c r="D35" i="21"/>
  <c r="C35" i="21"/>
  <c r="B35" i="21"/>
  <c r="A35" i="21"/>
  <c r="H34" i="21"/>
  <c r="G34" i="21"/>
  <c r="F34" i="21"/>
  <c r="E34" i="21"/>
  <c r="D34" i="21"/>
  <c r="C34" i="21"/>
  <c r="B34" i="21"/>
  <c r="A34" i="21"/>
  <c r="H33" i="21"/>
  <c r="G33" i="21"/>
  <c r="F33" i="21"/>
  <c r="E33" i="21"/>
  <c r="D33" i="21"/>
  <c r="C33" i="21"/>
  <c r="B33" i="21"/>
  <c r="A33" i="21"/>
  <c r="H32" i="21"/>
  <c r="G32" i="21"/>
  <c r="F32" i="21"/>
  <c r="E32" i="21"/>
  <c r="D32" i="21"/>
  <c r="C32" i="21"/>
  <c r="B32" i="21"/>
  <c r="A32" i="21"/>
  <c r="H31" i="21"/>
  <c r="G31" i="21"/>
  <c r="F31" i="21"/>
  <c r="E31" i="21"/>
  <c r="D31" i="21"/>
  <c r="C31" i="21"/>
  <c r="B31" i="21"/>
  <c r="A31" i="21"/>
  <c r="H30" i="21"/>
  <c r="H42" i="21" s="1"/>
  <c r="G30" i="21"/>
  <c r="G42" i="21" s="1"/>
  <c r="F30" i="21"/>
  <c r="F42" i="21" s="1"/>
  <c r="E30" i="21"/>
  <c r="E42" i="21" s="1"/>
  <c r="D30" i="21"/>
  <c r="D42" i="21" s="1"/>
  <c r="C30" i="21"/>
  <c r="C42" i="21" s="1"/>
  <c r="B30" i="21"/>
  <c r="A30" i="21"/>
  <c r="H28" i="21"/>
  <c r="G28" i="21"/>
  <c r="F28" i="21"/>
  <c r="E28" i="21"/>
  <c r="D28" i="21"/>
  <c r="C28" i="21"/>
  <c r="B28" i="21"/>
  <c r="A28" i="21"/>
  <c r="H27" i="21"/>
  <c r="G27" i="21"/>
  <c r="F27" i="21"/>
  <c r="E27" i="21"/>
  <c r="D27" i="21"/>
  <c r="C27" i="21"/>
  <c r="B27" i="21"/>
  <c r="A27" i="21"/>
  <c r="H26" i="21"/>
  <c r="G26" i="21"/>
  <c r="F26" i="21"/>
  <c r="E26" i="21"/>
  <c r="D26" i="21"/>
  <c r="C26" i="21"/>
  <c r="B26" i="21"/>
  <c r="A26" i="21"/>
  <c r="H25" i="21"/>
  <c r="G25" i="21"/>
  <c r="F25" i="21"/>
  <c r="E25" i="21"/>
  <c r="D25" i="21"/>
  <c r="C25" i="21"/>
  <c r="B25" i="21"/>
  <c r="A25" i="21"/>
  <c r="H24" i="21"/>
  <c r="H29" i="21" s="1"/>
  <c r="G24" i="21"/>
  <c r="G29" i="21" s="1"/>
  <c r="F24" i="21"/>
  <c r="F29" i="21" s="1"/>
  <c r="E24" i="21"/>
  <c r="E29" i="21" s="1"/>
  <c r="D24" i="21"/>
  <c r="D29" i="21" s="1"/>
  <c r="C24" i="21"/>
  <c r="C29" i="21" s="1"/>
  <c r="B24" i="21"/>
  <c r="A24" i="21"/>
  <c r="H22" i="21"/>
  <c r="G22" i="21"/>
  <c r="F22" i="21"/>
  <c r="E22" i="21"/>
  <c r="D22" i="21"/>
  <c r="C22" i="21"/>
  <c r="B22" i="21"/>
  <c r="A22" i="21"/>
  <c r="H21" i="21"/>
  <c r="G21" i="21"/>
  <c r="F21" i="21"/>
  <c r="E21" i="21"/>
  <c r="D21" i="21"/>
  <c r="C21" i="21"/>
  <c r="B21" i="21"/>
  <c r="A21" i="21"/>
  <c r="H20" i="21"/>
  <c r="G20" i="21"/>
  <c r="F20" i="21"/>
  <c r="E20" i="21"/>
  <c r="D20" i="21"/>
  <c r="C20" i="21"/>
  <c r="B20" i="21"/>
  <c r="A20" i="21"/>
  <c r="H19" i="21"/>
  <c r="H23" i="21" s="1"/>
  <c r="G19" i="21"/>
  <c r="F19" i="21"/>
  <c r="F23" i="21" s="1"/>
  <c r="E19" i="21"/>
  <c r="E23" i="21" s="1"/>
  <c r="D19" i="21"/>
  <c r="D23" i="21" s="1"/>
  <c r="C19" i="21"/>
  <c r="C23" i="21" s="1"/>
  <c r="B19" i="21"/>
  <c r="A19" i="21"/>
  <c r="H17" i="21"/>
  <c r="G17" i="21"/>
  <c r="F17" i="21"/>
  <c r="E17" i="21"/>
  <c r="D17" i="21"/>
  <c r="C17" i="21"/>
  <c r="B17" i="21"/>
  <c r="A17" i="21"/>
  <c r="H16" i="21"/>
  <c r="G16" i="21"/>
  <c r="F16" i="21"/>
  <c r="E16" i="21"/>
  <c r="D16" i="21"/>
  <c r="C16" i="21"/>
  <c r="B16" i="21"/>
  <c r="A16" i="21"/>
  <c r="H15" i="21"/>
  <c r="G15" i="21"/>
  <c r="F15" i="21"/>
  <c r="E15" i="21"/>
  <c r="D15" i="21"/>
  <c r="C15" i="21"/>
  <c r="B15" i="21"/>
  <c r="A15" i="21"/>
  <c r="H14" i="21"/>
  <c r="G14" i="21"/>
  <c r="F14" i="21"/>
  <c r="E14" i="21"/>
  <c r="D14" i="21"/>
  <c r="C14" i="21"/>
  <c r="A14" i="21"/>
  <c r="H13" i="21"/>
  <c r="G13" i="21"/>
  <c r="F13" i="21"/>
  <c r="E13" i="21"/>
  <c r="D13" i="21"/>
  <c r="C13" i="21"/>
  <c r="B13" i="21"/>
  <c r="A13" i="21"/>
  <c r="H12" i="21"/>
  <c r="G12" i="21"/>
  <c r="F12" i="21"/>
  <c r="E12" i="21"/>
  <c r="D12" i="21"/>
  <c r="C12" i="21"/>
  <c r="B12" i="21"/>
  <c r="A12" i="21"/>
  <c r="H11" i="21"/>
  <c r="G11" i="21"/>
  <c r="F11" i="21"/>
  <c r="E11" i="21"/>
  <c r="D11" i="21"/>
  <c r="C11" i="21"/>
  <c r="B11" i="21"/>
  <c r="A11" i="21"/>
  <c r="H10" i="21"/>
  <c r="G10" i="21"/>
  <c r="F10" i="21"/>
  <c r="E10" i="21"/>
  <c r="D10" i="21"/>
  <c r="C10" i="21"/>
  <c r="B10" i="21"/>
  <c r="A10" i="21"/>
  <c r="H9" i="21"/>
  <c r="G9" i="21"/>
  <c r="F9" i="21"/>
  <c r="E9" i="21"/>
  <c r="D9" i="21"/>
  <c r="C9" i="21"/>
  <c r="B9" i="21"/>
  <c r="A9" i="21"/>
  <c r="H8" i="21"/>
  <c r="G8" i="21"/>
  <c r="G18" i="21" s="1"/>
  <c r="F8" i="21"/>
  <c r="E8" i="21"/>
  <c r="D8" i="21"/>
  <c r="D18" i="21" s="1"/>
  <c r="C8" i="21"/>
  <c r="B8" i="21"/>
  <c r="A8" i="21"/>
  <c r="H5" i="21"/>
  <c r="G5" i="21"/>
  <c r="F5" i="21"/>
  <c r="E5" i="21"/>
  <c r="D5" i="21"/>
  <c r="C5" i="21"/>
  <c r="A2" i="21"/>
  <c r="G23" i="21" l="1"/>
  <c r="G47" i="21" s="1"/>
  <c r="C18" i="21"/>
  <c r="E18" i="21"/>
  <c r="E47" i="21" s="1"/>
  <c r="H47" i="21"/>
  <c r="F18" i="21"/>
  <c r="F47" i="21" s="1"/>
  <c r="H18" i="21"/>
  <c r="C47" i="21"/>
  <c r="D47" i="21"/>
  <c r="H65" i="20" l="1"/>
  <c r="G65" i="20"/>
  <c r="F65" i="20"/>
  <c r="E65" i="20"/>
  <c r="D65" i="20"/>
  <c r="C65" i="20"/>
  <c r="B65" i="20"/>
  <c r="A65" i="20"/>
  <c r="H64" i="20"/>
  <c r="G64" i="20"/>
  <c r="F64" i="20"/>
  <c r="E64" i="20"/>
  <c r="D64" i="20"/>
  <c r="C64" i="20"/>
  <c r="B64" i="20"/>
  <c r="A64" i="20"/>
  <c r="H63" i="20"/>
  <c r="G63" i="20"/>
  <c r="F63" i="20"/>
  <c r="E63" i="20"/>
  <c r="D63" i="20"/>
  <c r="C63" i="20"/>
  <c r="B63" i="20"/>
  <c r="A63" i="20"/>
  <c r="H62" i="20"/>
  <c r="H66" i="20" s="1"/>
  <c r="G62" i="20"/>
  <c r="G66" i="20" s="1"/>
  <c r="F62" i="20"/>
  <c r="F66" i="20" s="1"/>
  <c r="E62" i="20"/>
  <c r="E66" i="20" s="1"/>
  <c r="D62" i="20"/>
  <c r="D66" i="20" s="1"/>
  <c r="C62" i="20"/>
  <c r="C66" i="20" s="1"/>
  <c r="B62" i="20"/>
  <c r="A62" i="20"/>
  <c r="C61" i="20"/>
  <c r="H60" i="20"/>
  <c r="G60" i="20"/>
  <c r="F60" i="20"/>
  <c r="E60" i="20"/>
  <c r="D60" i="20"/>
  <c r="C60" i="20"/>
  <c r="B60" i="20"/>
  <c r="A60" i="20"/>
  <c r="H59" i="20"/>
  <c r="H61" i="20" s="1"/>
  <c r="G59" i="20"/>
  <c r="G61" i="20" s="1"/>
  <c r="F59" i="20"/>
  <c r="F61" i="20" s="1"/>
  <c r="E59" i="20"/>
  <c r="E61" i="20" s="1"/>
  <c r="D59" i="20"/>
  <c r="D61" i="20" s="1"/>
  <c r="C59" i="20"/>
  <c r="B59" i="20"/>
  <c r="A59" i="20"/>
  <c r="H58" i="20"/>
  <c r="G58" i="20"/>
  <c r="F58" i="20"/>
  <c r="E58" i="20"/>
  <c r="D58" i="20"/>
  <c r="C58" i="20"/>
  <c r="H57" i="20"/>
  <c r="G57" i="20"/>
  <c r="F57" i="20"/>
  <c r="E57" i="20"/>
  <c r="D57" i="20"/>
  <c r="C57" i="20"/>
  <c r="B57" i="20"/>
  <c r="A57" i="20"/>
  <c r="H56" i="20"/>
  <c r="G56" i="20"/>
  <c r="F56" i="20"/>
  <c r="E56" i="20"/>
  <c r="D56" i="20"/>
  <c r="C56" i="20"/>
  <c r="B56" i="20"/>
  <c r="A56" i="20"/>
  <c r="H55" i="20"/>
  <c r="G55" i="20"/>
  <c r="F55" i="20"/>
  <c r="E55" i="20"/>
  <c r="D55" i="20"/>
  <c r="C55" i="20"/>
  <c r="B55" i="20"/>
  <c r="A55" i="20"/>
  <c r="H54" i="20"/>
  <c r="G54" i="20"/>
  <c r="F54" i="20"/>
  <c r="E54" i="20"/>
  <c r="D54" i="20"/>
  <c r="C54" i="20"/>
  <c r="B54" i="20"/>
  <c r="A54" i="20"/>
  <c r="H53" i="20"/>
  <c r="G53" i="20"/>
  <c r="F53" i="20"/>
  <c r="E53" i="20"/>
  <c r="D53" i="20"/>
  <c r="C53" i="20"/>
  <c r="B53" i="20"/>
  <c r="A53" i="20"/>
  <c r="H52" i="20"/>
  <c r="G52" i="20"/>
  <c r="F52" i="20"/>
  <c r="E52" i="20"/>
  <c r="D52" i="20"/>
  <c r="C52" i="20"/>
  <c r="B52" i="20"/>
  <c r="A52" i="20"/>
  <c r="H51" i="20"/>
  <c r="G51" i="20"/>
  <c r="F51" i="20"/>
  <c r="E51" i="20"/>
  <c r="D51" i="20"/>
  <c r="C51" i="20"/>
  <c r="B51" i="20"/>
  <c r="A51" i="20"/>
  <c r="H50" i="20"/>
  <c r="G50" i="20"/>
  <c r="F50" i="20"/>
  <c r="E50" i="20"/>
  <c r="D50" i="20"/>
  <c r="C50" i="20"/>
  <c r="B50" i="20"/>
  <c r="A50" i="20"/>
  <c r="H49" i="20"/>
  <c r="G49" i="20"/>
  <c r="F49" i="20"/>
  <c r="E49" i="20"/>
  <c r="D49" i="20"/>
  <c r="C49" i="20"/>
  <c r="B49" i="20"/>
  <c r="A49" i="20"/>
  <c r="H48" i="20"/>
  <c r="G48" i="20"/>
  <c r="F48" i="20"/>
  <c r="E48" i="20"/>
  <c r="D48" i="20"/>
  <c r="C48" i="20"/>
  <c r="B48" i="20"/>
  <c r="A48" i="20"/>
  <c r="H47" i="20"/>
  <c r="G47" i="20"/>
  <c r="F47" i="20"/>
  <c r="E47" i="20"/>
  <c r="D47" i="20"/>
  <c r="C47" i="20"/>
  <c r="B47" i="20"/>
  <c r="A47" i="20"/>
  <c r="H46" i="20"/>
  <c r="G46" i="20"/>
  <c r="F46" i="20"/>
  <c r="E46" i="20"/>
  <c r="D46" i="20"/>
  <c r="C46" i="20"/>
  <c r="B46" i="20"/>
  <c r="A46" i="20"/>
  <c r="H45" i="20"/>
  <c r="G45" i="20"/>
  <c r="F45" i="20"/>
  <c r="E45" i="20"/>
  <c r="D45" i="20"/>
  <c r="C45" i="20"/>
  <c r="B45" i="20"/>
  <c r="A45" i="20"/>
  <c r="H44" i="20"/>
  <c r="G44" i="20"/>
  <c r="F44" i="20"/>
  <c r="E44" i="20"/>
  <c r="D44" i="20"/>
  <c r="C44" i="20"/>
  <c r="B44" i="20"/>
  <c r="A44" i="20"/>
  <c r="H43" i="20"/>
  <c r="G43" i="20"/>
  <c r="F43" i="20"/>
  <c r="E43" i="20"/>
  <c r="D43" i="20"/>
  <c r="C43" i="20"/>
  <c r="B43" i="20"/>
  <c r="A43" i="20"/>
  <c r="H41" i="20"/>
  <c r="G41" i="20"/>
  <c r="F41" i="20"/>
  <c r="E41" i="20"/>
  <c r="D41" i="20"/>
  <c r="C41" i="20"/>
  <c r="B41" i="20"/>
  <c r="A41" i="20"/>
  <c r="H40" i="20"/>
  <c r="G40" i="20"/>
  <c r="F40" i="20"/>
  <c r="E40" i="20"/>
  <c r="D40" i="20"/>
  <c r="C40" i="20"/>
  <c r="B40" i="20"/>
  <c r="A40" i="20"/>
  <c r="H39" i="20"/>
  <c r="G39" i="20"/>
  <c r="F39" i="20"/>
  <c r="E39" i="20"/>
  <c r="D39" i="20"/>
  <c r="C39" i="20"/>
  <c r="B39" i="20"/>
  <c r="A39" i="20"/>
  <c r="H38" i="20"/>
  <c r="G38" i="20"/>
  <c r="F38" i="20"/>
  <c r="E38" i="20"/>
  <c r="D38" i="20"/>
  <c r="C38" i="20"/>
  <c r="B38" i="20"/>
  <c r="A38" i="20"/>
  <c r="H37" i="20"/>
  <c r="G37" i="20"/>
  <c r="F37" i="20"/>
  <c r="E37" i="20"/>
  <c r="D37" i="20"/>
  <c r="C37" i="20"/>
  <c r="B37" i="20"/>
  <c r="A37" i="20"/>
  <c r="H36" i="20"/>
  <c r="G36" i="20"/>
  <c r="F36" i="20"/>
  <c r="E36" i="20"/>
  <c r="D36" i="20"/>
  <c r="C36" i="20"/>
  <c r="B36" i="20"/>
  <c r="A36" i="20"/>
  <c r="H35" i="20"/>
  <c r="H42" i="20" s="1"/>
  <c r="G35" i="20"/>
  <c r="G42" i="20" s="1"/>
  <c r="F35" i="20"/>
  <c r="F42" i="20" s="1"/>
  <c r="E35" i="20"/>
  <c r="D35" i="20"/>
  <c r="D42" i="20" s="1"/>
  <c r="C35" i="20"/>
  <c r="C42" i="20" s="1"/>
  <c r="B35" i="20"/>
  <c r="A35" i="20"/>
  <c r="H33" i="20"/>
  <c r="G33" i="20"/>
  <c r="F33" i="20"/>
  <c r="E33" i="20"/>
  <c r="D33" i="20"/>
  <c r="C33" i="20"/>
  <c r="B33" i="20"/>
  <c r="A33" i="20"/>
  <c r="H32" i="20"/>
  <c r="G32" i="20"/>
  <c r="F32" i="20"/>
  <c r="E32" i="20"/>
  <c r="D32" i="20"/>
  <c r="C32" i="20"/>
  <c r="B32" i="20"/>
  <c r="A32" i="20"/>
  <c r="H31" i="20"/>
  <c r="G31" i="20"/>
  <c r="F31" i="20"/>
  <c r="E31" i="20"/>
  <c r="D31" i="20"/>
  <c r="C31" i="20"/>
  <c r="B31" i="20"/>
  <c r="A31" i="20"/>
  <c r="H30" i="20"/>
  <c r="G30" i="20"/>
  <c r="F30" i="20"/>
  <c r="E30" i="20"/>
  <c r="D30" i="20"/>
  <c r="C30" i="20"/>
  <c r="B30" i="20"/>
  <c r="A30" i="20"/>
  <c r="H29" i="20"/>
  <c r="G29" i="20"/>
  <c r="F29" i="20"/>
  <c r="E29" i="20"/>
  <c r="D29" i="20"/>
  <c r="C29" i="20"/>
  <c r="B29" i="20"/>
  <c r="A29" i="20"/>
  <c r="H28" i="20"/>
  <c r="G28" i="20"/>
  <c r="F28" i="20"/>
  <c r="E28" i="20"/>
  <c r="D28" i="20"/>
  <c r="C28" i="20"/>
  <c r="B28" i="20"/>
  <c r="A28" i="20"/>
  <c r="H27" i="20"/>
  <c r="G27" i="20"/>
  <c r="F27" i="20"/>
  <c r="E27" i="20"/>
  <c r="D27" i="20"/>
  <c r="C27" i="20"/>
  <c r="B27" i="20"/>
  <c r="A27" i="20"/>
  <c r="H26" i="20"/>
  <c r="G26" i="20"/>
  <c r="F26" i="20"/>
  <c r="E26" i="20"/>
  <c r="D26" i="20"/>
  <c r="C26" i="20"/>
  <c r="B26" i="20"/>
  <c r="A26" i="20"/>
  <c r="H25" i="20"/>
  <c r="G25" i="20"/>
  <c r="F25" i="20"/>
  <c r="E25" i="20"/>
  <c r="D25" i="20"/>
  <c r="C25" i="20"/>
  <c r="B25" i="20"/>
  <c r="A25" i="20"/>
  <c r="H24" i="20"/>
  <c r="G24" i="20"/>
  <c r="F24" i="20"/>
  <c r="E24" i="20"/>
  <c r="D24" i="20"/>
  <c r="C24" i="20"/>
  <c r="B24" i="20"/>
  <c r="A24" i="20"/>
  <c r="H23" i="20"/>
  <c r="G23" i="20"/>
  <c r="F23" i="20"/>
  <c r="E23" i="20"/>
  <c r="D23" i="20"/>
  <c r="C23" i="20"/>
  <c r="B23" i="20"/>
  <c r="A23" i="20"/>
  <c r="H22" i="20"/>
  <c r="G22" i="20"/>
  <c r="F22" i="20"/>
  <c r="E22" i="20"/>
  <c r="D22" i="20"/>
  <c r="C22" i="20"/>
  <c r="B22" i="20"/>
  <c r="A22" i="20"/>
  <c r="H21" i="20"/>
  <c r="G21" i="20"/>
  <c r="F21" i="20"/>
  <c r="E21" i="20"/>
  <c r="D21" i="20"/>
  <c r="C21" i="20"/>
  <c r="B21" i="20"/>
  <c r="A21" i="20"/>
  <c r="H20" i="20"/>
  <c r="G20" i="20"/>
  <c r="F20" i="20"/>
  <c r="E20" i="20"/>
  <c r="D20" i="20"/>
  <c r="C20" i="20"/>
  <c r="B20" i="20"/>
  <c r="A20" i="20"/>
  <c r="H19" i="20"/>
  <c r="H34" i="20" s="1"/>
  <c r="G19" i="20"/>
  <c r="G34" i="20" s="1"/>
  <c r="F19" i="20"/>
  <c r="F34" i="20" s="1"/>
  <c r="E19" i="20"/>
  <c r="E34" i="20" s="1"/>
  <c r="D19" i="20"/>
  <c r="D34" i="20" s="1"/>
  <c r="C19" i="20"/>
  <c r="C34" i="20" s="1"/>
  <c r="B19" i="20"/>
  <c r="A19" i="20"/>
  <c r="F18" i="20"/>
  <c r="H17" i="20"/>
  <c r="G17" i="20"/>
  <c r="F17" i="20"/>
  <c r="E17" i="20"/>
  <c r="D17" i="20"/>
  <c r="C17" i="20"/>
  <c r="B17" i="20"/>
  <c r="A17" i="20"/>
  <c r="H16" i="20"/>
  <c r="G16" i="20"/>
  <c r="F16" i="20"/>
  <c r="E16" i="20"/>
  <c r="D16" i="20"/>
  <c r="C16" i="20"/>
  <c r="B16" i="20"/>
  <c r="A16" i="20"/>
  <c r="H15" i="20"/>
  <c r="G15" i="20"/>
  <c r="F15" i="20"/>
  <c r="E15" i="20"/>
  <c r="D15" i="20"/>
  <c r="C15" i="20"/>
  <c r="B15" i="20"/>
  <c r="A15" i="20"/>
  <c r="H14" i="20"/>
  <c r="G14" i="20"/>
  <c r="F14" i="20"/>
  <c r="E14" i="20"/>
  <c r="D14" i="20"/>
  <c r="C14" i="20"/>
  <c r="B14" i="20"/>
  <c r="A14" i="20"/>
  <c r="H13" i="20"/>
  <c r="G13" i="20"/>
  <c r="F13" i="20"/>
  <c r="E13" i="20"/>
  <c r="D13" i="20"/>
  <c r="C13" i="20"/>
  <c r="B13" i="20"/>
  <c r="A13" i="20"/>
  <c r="H12" i="20"/>
  <c r="G12" i="20"/>
  <c r="F12" i="20"/>
  <c r="E12" i="20"/>
  <c r="D12" i="20"/>
  <c r="C12" i="20"/>
  <c r="B12" i="20"/>
  <c r="A12" i="20"/>
  <c r="H11" i="20"/>
  <c r="G11" i="20"/>
  <c r="F11" i="20"/>
  <c r="E11" i="20"/>
  <c r="D11" i="20"/>
  <c r="C11" i="20"/>
  <c r="B11" i="20"/>
  <c r="A11" i="20"/>
  <c r="H10" i="20"/>
  <c r="G10" i="20"/>
  <c r="F10" i="20"/>
  <c r="E10" i="20"/>
  <c r="D10" i="20"/>
  <c r="C10" i="20"/>
  <c r="B10" i="20"/>
  <c r="A10" i="20"/>
  <c r="H9" i="20"/>
  <c r="G9" i="20"/>
  <c r="F9" i="20"/>
  <c r="E9" i="20"/>
  <c r="D9" i="20"/>
  <c r="C9" i="20"/>
  <c r="B9" i="20"/>
  <c r="A9" i="20"/>
  <c r="H8" i="20"/>
  <c r="G8" i="20"/>
  <c r="F8" i="20"/>
  <c r="E8" i="20"/>
  <c r="D8" i="20"/>
  <c r="D18" i="20" s="1"/>
  <c r="C8" i="20"/>
  <c r="C18" i="20" s="1"/>
  <c r="B8" i="20"/>
  <c r="A8" i="20"/>
  <c r="H7" i="20"/>
  <c r="G7" i="20"/>
  <c r="F7" i="20"/>
  <c r="E7" i="20"/>
  <c r="C7" i="20"/>
  <c r="H6" i="20"/>
  <c r="G6" i="20"/>
  <c r="F6" i="20"/>
  <c r="E6" i="20"/>
  <c r="D6" i="20"/>
  <c r="C6" i="20"/>
  <c r="H5" i="20"/>
  <c r="G5" i="20"/>
  <c r="F5" i="20"/>
  <c r="E5" i="20"/>
  <c r="D5" i="20"/>
  <c r="C5" i="20"/>
  <c r="A2" i="20"/>
  <c r="E42" i="20" l="1"/>
  <c r="F67" i="20"/>
  <c r="E18" i="20"/>
  <c r="E67" i="20" s="1"/>
  <c r="G18" i="20"/>
  <c r="G67" i="20" s="1"/>
  <c r="C67" i="20"/>
  <c r="H18" i="20"/>
  <c r="H67" i="20" s="1"/>
  <c r="D67" i="20"/>
  <c r="H71" i="19" l="1"/>
  <c r="H70" i="19"/>
  <c r="G70" i="19"/>
  <c r="F70" i="19"/>
  <c r="E70" i="19"/>
  <c r="D70" i="19"/>
  <c r="C70" i="19"/>
  <c r="B70" i="19"/>
  <c r="A70" i="19"/>
  <c r="H69" i="19"/>
  <c r="G69" i="19"/>
  <c r="F69" i="19"/>
  <c r="E69" i="19"/>
  <c r="D69" i="19"/>
  <c r="C69" i="19"/>
  <c r="B69" i="19"/>
  <c r="A69" i="19"/>
  <c r="H68" i="19"/>
  <c r="G68" i="19"/>
  <c r="G71" i="19" s="1"/>
  <c r="F68" i="19"/>
  <c r="F71" i="19" s="1"/>
  <c r="E68" i="19"/>
  <c r="E71" i="19" s="1"/>
  <c r="D68" i="19"/>
  <c r="D71" i="19" s="1"/>
  <c r="C68" i="19"/>
  <c r="C71" i="19" s="1"/>
  <c r="B68" i="19"/>
  <c r="A68" i="19"/>
  <c r="C67" i="19"/>
  <c r="H66" i="19"/>
  <c r="G66" i="19"/>
  <c r="F66" i="19"/>
  <c r="E66" i="19"/>
  <c r="D66" i="19"/>
  <c r="C66" i="19"/>
  <c r="B66" i="19"/>
  <c r="A66" i="19"/>
  <c r="H65" i="19"/>
  <c r="H67" i="19" s="1"/>
  <c r="G65" i="19"/>
  <c r="G67" i="19" s="1"/>
  <c r="F65" i="19"/>
  <c r="F67" i="19" s="1"/>
  <c r="E65" i="19"/>
  <c r="E67" i="19" s="1"/>
  <c r="D65" i="19"/>
  <c r="D67" i="19" s="1"/>
  <c r="C65" i="19"/>
  <c r="B65" i="19"/>
  <c r="A65" i="19"/>
  <c r="D64" i="19"/>
  <c r="H63" i="19"/>
  <c r="G63" i="19"/>
  <c r="F63" i="19"/>
  <c r="E63" i="19"/>
  <c r="D63" i="19"/>
  <c r="C63" i="19"/>
  <c r="B63" i="19"/>
  <c r="A63" i="19"/>
  <c r="H62" i="19"/>
  <c r="G62" i="19"/>
  <c r="F62" i="19"/>
  <c r="E62" i="19"/>
  <c r="D62" i="19"/>
  <c r="C62" i="19"/>
  <c r="B62" i="19"/>
  <c r="A62" i="19"/>
  <c r="H61" i="19"/>
  <c r="G61" i="19"/>
  <c r="F61" i="19"/>
  <c r="E61" i="19"/>
  <c r="D61" i="19"/>
  <c r="C61" i="19"/>
  <c r="B61" i="19"/>
  <c r="A61" i="19"/>
  <c r="H60" i="19"/>
  <c r="G60" i="19"/>
  <c r="F60" i="19"/>
  <c r="E60" i="19"/>
  <c r="D60" i="19"/>
  <c r="C60" i="19"/>
  <c r="B60" i="19"/>
  <c r="A60" i="19"/>
  <c r="H59" i="19"/>
  <c r="G59" i="19"/>
  <c r="F59" i="19"/>
  <c r="E59" i="19"/>
  <c r="D59" i="19"/>
  <c r="C59" i="19"/>
  <c r="B59" i="19"/>
  <c r="A59" i="19"/>
  <c r="H58" i="19"/>
  <c r="G58" i="19"/>
  <c r="F58" i="19"/>
  <c r="E58" i="19"/>
  <c r="D58" i="19"/>
  <c r="C58" i="19"/>
  <c r="B58" i="19"/>
  <c r="A58" i="19"/>
  <c r="H57" i="19"/>
  <c r="G57" i="19"/>
  <c r="F57" i="19"/>
  <c r="E57" i="19"/>
  <c r="D57" i="19"/>
  <c r="C57" i="19"/>
  <c r="B57" i="19"/>
  <c r="A57" i="19"/>
  <c r="H56" i="19"/>
  <c r="G56" i="19"/>
  <c r="F56" i="19"/>
  <c r="E56" i="19"/>
  <c r="D56" i="19"/>
  <c r="C56" i="19"/>
  <c r="B56" i="19"/>
  <c r="A56" i="19"/>
  <c r="H55" i="19"/>
  <c r="G55" i="19"/>
  <c r="F55" i="19"/>
  <c r="E55" i="19"/>
  <c r="D55" i="19"/>
  <c r="C55" i="19"/>
  <c r="B55" i="19"/>
  <c r="A55" i="19"/>
  <c r="H54" i="19"/>
  <c r="G54" i="19"/>
  <c r="F54" i="19"/>
  <c r="E54" i="19"/>
  <c r="D54" i="19"/>
  <c r="C54" i="19"/>
  <c r="B54" i="19"/>
  <c r="A54" i="19"/>
  <c r="H53" i="19"/>
  <c r="G53" i="19"/>
  <c r="F53" i="19"/>
  <c r="E53" i="19"/>
  <c r="D53" i="19"/>
  <c r="C53" i="19"/>
  <c r="B53" i="19"/>
  <c r="A53" i="19"/>
  <c r="H52" i="19"/>
  <c r="G52" i="19"/>
  <c r="F52" i="19"/>
  <c r="E52" i="19"/>
  <c r="D52" i="19"/>
  <c r="C52" i="19"/>
  <c r="B52" i="19"/>
  <c r="A52" i="19"/>
  <c r="H51" i="19"/>
  <c r="G51" i="19"/>
  <c r="F51" i="19"/>
  <c r="E51" i="19"/>
  <c r="D51" i="19"/>
  <c r="C51" i="19"/>
  <c r="B51" i="19"/>
  <c r="A51" i="19"/>
  <c r="H50" i="19"/>
  <c r="G50" i="19"/>
  <c r="F50" i="19"/>
  <c r="E50" i="19"/>
  <c r="D50" i="19"/>
  <c r="C50" i="19"/>
  <c r="B50" i="19"/>
  <c r="A50" i="19"/>
  <c r="H49" i="19"/>
  <c r="G49" i="19"/>
  <c r="F49" i="19"/>
  <c r="E49" i="19"/>
  <c r="D49" i="19"/>
  <c r="C49" i="19"/>
  <c r="B49" i="19"/>
  <c r="A49" i="19"/>
  <c r="H48" i="19"/>
  <c r="G48" i="19"/>
  <c r="F48" i="19"/>
  <c r="E48" i="19"/>
  <c r="D48" i="19"/>
  <c r="C48" i="19"/>
  <c r="B48" i="19"/>
  <c r="A48" i="19"/>
  <c r="H47" i="19"/>
  <c r="G47" i="19"/>
  <c r="F47" i="19"/>
  <c r="E47" i="19"/>
  <c r="D47" i="19"/>
  <c r="C47" i="19"/>
  <c r="B47" i="19"/>
  <c r="A47" i="19"/>
  <c r="H46" i="19"/>
  <c r="G46" i="19"/>
  <c r="F46" i="19"/>
  <c r="E46" i="19"/>
  <c r="D46" i="19"/>
  <c r="C46" i="19"/>
  <c r="B46" i="19"/>
  <c r="A46" i="19"/>
  <c r="H45" i="19"/>
  <c r="H64" i="19" s="1"/>
  <c r="G45" i="19"/>
  <c r="G64" i="19" s="1"/>
  <c r="F45" i="19"/>
  <c r="F64" i="19" s="1"/>
  <c r="E45" i="19"/>
  <c r="E64" i="19" s="1"/>
  <c r="D45" i="19"/>
  <c r="C45" i="19"/>
  <c r="C64" i="19" s="1"/>
  <c r="B45" i="19"/>
  <c r="A45" i="19"/>
  <c r="H43" i="19"/>
  <c r="G43" i="19"/>
  <c r="F43" i="19"/>
  <c r="E43" i="19"/>
  <c r="D43" i="19"/>
  <c r="C43" i="19"/>
  <c r="B43" i="19"/>
  <c r="A43" i="19"/>
  <c r="H42" i="19"/>
  <c r="G42" i="19"/>
  <c r="F42" i="19"/>
  <c r="E42" i="19"/>
  <c r="D42" i="19"/>
  <c r="C42" i="19"/>
  <c r="B42" i="19"/>
  <c r="A42" i="19"/>
  <c r="H41" i="19"/>
  <c r="G41" i="19"/>
  <c r="F41" i="19"/>
  <c r="E41" i="19"/>
  <c r="D41" i="19"/>
  <c r="C41" i="19"/>
  <c r="B41" i="19"/>
  <c r="A41" i="19"/>
  <c r="H40" i="19"/>
  <c r="G40" i="19"/>
  <c r="F40" i="19"/>
  <c r="E40" i="19"/>
  <c r="D40" i="19"/>
  <c r="C40" i="19"/>
  <c r="B40" i="19"/>
  <c r="A40" i="19"/>
  <c r="H39" i="19"/>
  <c r="G39" i="19"/>
  <c r="F39" i="19"/>
  <c r="E39" i="19"/>
  <c r="D39" i="19"/>
  <c r="C39" i="19"/>
  <c r="B39" i="19"/>
  <c r="A39" i="19"/>
  <c r="H38" i="19"/>
  <c r="G38" i="19"/>
  <c r="F38" i="19"/>
  <c r="E38" i="19"/>
  <c r="D38" i="19"/>
  <c r="C38" i="19"/>
  <c r="B38" i="19"/>
  <c r="A38" i="19"/>
  <c r="H37" i="19"/>
  <c r="G37" i="19"/>
  <c r="F37" i="19"/>
  <c r="E37" i="19"/>
  <c r="D37" i="19"/>
  <c r="C37" i="19"/>
  <c r="B37" i="19"/>
  <c r="A37" i="19"/>
  <c r="H36" i="19"/>
  <c r="G36" i="19"/>
  <c r="F36" i="19"/>
  <c r="E36" i="19"/>
  <c r="D36" i="19"/>
  <c r="C36" i="19"/>
  <c r="B36" i="19"/>
  <c r="A36" i="19"/>
  <c r="H35" i="19"/>
  <c r="G35" i="19"/>
  <c r="F35" i="19"/>
  <c r="E35" i="19"/>
  <c r="D35" i="19"/>
  <c r="C35" i="19"/>
  <c r="B35" i="19"/>
  <c r="A35" i="19"/>
  <c r="H34" i="19"/>
  <c r="G34" i="19"/>
  <c r="F34" i="19"/>
  <c r="E34" i="19"/>
  <c r="D34" i="19"/>
  <c r="C34" i="19"/>
  <c r="B34" i="19"/>
  <c r="A34" i="19"/>
  <c r="H33" i="19"/>
  <c r="H44" i="19" s="1"/>
  <c r="G33" i="19"/>
  <c r="G44" i="19" s="1"/>
  <c r="F33" i="19"/>
  <c r="F44" i="19" s="1"/>
  <c r="E33" i="19"/>
  <c r="E44" i="19" s="1"/>
  <c r="D33" i="19"/>
  <c r="D44" i="19" s="1"/>
  <c r="C33" i="19"/>
  <c r="C44" i="19" s="1"/>
  <c r="B33" i="19"/>
  <c r="A33" i="19"/>
  <c r="H31" i="19"/>
  <c r="G31" i="19"/>
  <c r="F31" i="19"/>
  <c r="E31" i="19"/>
  <c r="D31" i="19"/>
  <c r="C31" i="19"/>
  <c r="B31" i="19"/>
  <c r="A31" i="19"/>
  <c r="H30" i="19"/>
  <c r="G30" i="19"/>
  <c r="F30" i="19"/>
  <c r="E30" i="19"/>
  <c r="D30" i="19"/>
  <c r="C30" i="19"/>
  <c r="B30" i="19"/>
  <c r="A30" i="19"/>
  <c r="H29" i="19"/>
  <c r="G29" i="19"/>
  <c r="F29" i="19"/>
  <c r="E29" i="19"/>
  <c r="D29" i="19"/>
  <c r="C29" i="19"/>
  <c r="B29" i="19"/>
  <c r="A29" i="19"/>
  <c r="H28" i="19"/>
  <c r="G28" i="19"/>
  <c r="F28" i="19"/>
  <c r="E28" i="19"/>
  <c r="D28" i="19"/>
  <c r="C28" i="19"/>
  <c r="B28" i="19"/>
  <c r="A28" i="19"/>
  <c r="H27" i="19"/>
  <c r="G27" i="19"/>
  <c r="F27" i="19"/>
  <c r="E27" i="19"/>
  <c r="D27" i="19"/>
  <c r="C27" i="19"/>
  <c r="B27" i="19"/>
  <c r="A27" i="19"/>
  <c r="H26" i="19"/>
  <c r="G26" i="19"/>
  <c r="F26" i="19"/>
  <c r="E26" i="19"/>
  <c r="D26" i="19"/>
  <c r="C26" i="19"/>
  <c r="B26" i="19"/>
  <c r="A26" i="19"/>
  <c r="H25" i="19"/>
  <c r="G25" i="19"/>
  <c r="F25" i="19"/>
  <c r="E25" i="19"/>
  <c r="D25" i="19"/>
  <c r="C25" i="19"/>
  <c r="B25" i="19"/>
  <c r="A25" i="19"/>
  <c r="H24" i="19"/>
  <c r="G24" i="19"/>
  <c r="F24" i="19"/>
  <c r="E24" i="19"/>
  <c r="D24" i="19"/>
  <c r="C24" i="19"/>
  <c r="B24" i="19"/>
  <c r="A24" i="19"/>
  <c r="H23" i="19"/>
  <c r="G23" i="19"/>
  <c r="F23" i="19"/>
  <c r="E23" i="19"/>
  <c r="D23" i="19"/>
  <c r="C23" i="19"/>
  <c r="B23" i="19"/>
  <c r="A23" i="19"/>
  <c r="H22" i="19"/>
  <c r="G22" i="19"/>
  <c r="F22" i="19"/>
  <c r="E22" i="19"/>
  <c r="D22" i="19"/>
  <c r="C22" i="19"/>
  <c r="B22" i="19"/>
  <c r="A22" i="19"/>
  <c r="H21" i="19"/>
  <c r="G21" i="19"/>
  <c r="F21" i="19"/>
  <c r="E21" i="19"/>
  <c r="D21" i="19"/>
  <c r="C21" i="19"/>
  <c r="B21" i="19"/>
  <c r="A21" i="19"/>
  <c r="H20" i="19"/>
  <c r="H32" i="19" s="1"/>
  <c r="G20" i="19"/>
  <c r="G32" i="19" s="1"/>
  <c r="F20" i="19"/>
  <c r="F32" i="19" s="1"/>
  <c r="E20" i="19"/>
  <c r="E32" i="19" s="1"/>
  <c r="D20" i="19"/>
  <c r="D32" i="19" s="1"/>
  <c r="C20" i="19"/>
  <c r="C32" i="19" s="1"/>
  <c r="B20" i="19"/>
  <c r="A20" i="19"/>
  <c r="H18" i="19"/>
  <c r="G18" i="19"/>
  <c r="F18" i="19"/>
  <c r="E18" i="19"/>
  <c r="D18" i="19"/>
  <c r="C18" i="19"/>
  <c r="B18" i="19"/>
  <c r="A18" i="19"/>
  <c r="H17" i="19"/>
  <c r="G17" i="19"/>
  <c r="F17" i="19"/>
  <c r="E17" i="19"/>
  <c r="D17" i="19"/>
  <c r="C17" i="19"/>
  <c r="B17" i="19"/>
  <c r="A17" i="19"/>
  <c r="H16" i="19"/>
  <c r="G16" i="19"/>
  <c r="F16" i="19"/>
  <c r="E16" i="19"/>
  <c r="D16" i="19"/>
  <c r="C16" i="19"/>
  <c r="B16" i="19"/>
  <c r="A16" i="19"/>
  <c r="H15" i="19"/>
  <c r="G15" i="19"/>
  <c r="F15" i="19"/>
  <c r="E15" i="19"/>
  <c r="D15" i="19"/>
  <c r="C15" i="19"/>
  <c r="B15" i="19"/>
  <c r="A15" i="19"/>
  <c r="H14" i="19"/>
  <c r="G14" i="19"/>
  <c r="F14" i="19"/>
  <c r="E14" i="19"/>
  <c r="D14" i="19"/>
  <c r="C14" i="19"/>
  <c r="B14" i="19"/>
  <c r="A14" i="19"/>
  <c r="H13" i="19"/>
  <c r="G13" i="19"/>
  <c r="F13" i="19"/>
  <c r="E13" i="19"/>
  <c r="D13" i="19"/>
  <c r="C13" i="19"/>
  <c r="B13" i="19"/>
  <c r="A13" i="19"/>
  <c r="H12" i="19"/>
  <c r="G12" i="19"/>
  <c r="F12" i="19"/>
  <c r="E12" i="19"/>
  <c r="D12" i="19"/>
  <c r="C12" i="19"/>
  <c r="B12" i="19"/>
  <c r="A12" i="19"/>
  <c r="H11" i="19"/>
  <c r="G11" i="19"/>
  <c r="F11" i="19"/>
  <c r="E11" i="19"/>
  <c r="D11" i="19"/>
  <c r="C11" i="19"/>
  <c r="B11" i="19"/>
  <c r="A11" i="19"/>
  <c r="H10" i="19"/>
  <c r="G10" i="19"/>
  <c r="F10" i="19"/>
  <c r="E10" i="19"/>
  <c r="D10" i="19"/>
  <c r="C10" i="19"/>
  <c r="B10" i="19"/>
  <c r="A10" i="19"/>
  <c r="H9" i="19"/>
  <c r="G9" i="19"/>
  <c r="F9" i="19"/>
  <c r="E9" i="19"/>
  <c r="D9" i="19"/>
  <c r="C9" i="19"/>
  <c r="B9" i="19"/>
  <c r="A9" i="19"/>
  <c r="H8" i="19"/>
  <c r="G8" i="19"/>
  <c r="F8" i="19"/>
  <c r="F19" i="19" s="1"/>
  <c r="E8" i="19"/>
  <c r="D8" i="19"/>
  <c r="C8" i="19"/>
  <c r="C19" i="19" s="1"/>
  <c r="B8" i="19"/>
  <c r="A8" i="19"/>
  <c r="H7" i="19"/>
  <c r="G7" i="19"/>
  <c r="F7" i="19"/>
  <c r="E7" i="19"/>
  <c r="C7" i="19"/>
  <c r="H6" i="19"/>
  <c r="G6" i="19"/>
  <c r="F6" i="19"/>
  <c r="E6" i="19"/>
  <c r="D6" i="19"/>
  <c r="C6" i="19"/>
  <c r="H5" i="19"/>
  <c r="G5" i="19"/>
  <c r="F5" i="19"/>
  <c r="E5" i="19"/>
  <c r="D5" i="19"/>
  <c r="C5" i="19"/>
  <c r="A2" i="19"/>
  <c r="F72" i="19" l="1"/>
  <c r="D19" i="19"/>
  <c r="D72" i="19" s="1"/>
  <c r="E19" i="19"/>
  <c r="E72" i="19" s="1"/>
  <c r="G19" i="19"/>
  <c r="G72" i="19" s="1"/>
  <c r="C72" i="19"/>
  <c r="H19" i="19"/>
  <c r="H72" i="19" s="1"/>
  <c r="H45" i="18" l="1"/>
  <c r="D45" i="18"/>
  <c r="H44" i="18"/>
  <c r="G44" i="18"/>
  <c r="F44" i="18"/>
  <c r="E44" i="18"/>
  <c r="E45" i="18" s="1"/>
  <c r="D44" i="18"/>
  <c r="C44" i="18"/>
  <c r="B44" i="18"/>
  <c r="A44" i="18"/>
  <c r="H43" i="18"/>
  <c r="G43" i="18"/>
  <c r="F43" i="18"/>
  <c r="E43" i="18"/>
  <c r="D43" i="18"/>
  <c r="C43" i="18"/>
  <c r="B43" i="18"/>
  <c r="A43" i="18"/>
  <c r="C42" i="18"/>
  <c r="H41" i="18"/>
  <c r="H42" i="18" s="1"/>
  <c r="G41" i="18"/>
  <c r="G42" i="18" s="1"/>
  <c r="F41" i="18"/>
  <c r="F42" i="18" s="1"/>
  <c r="E41" i="18"/>
  <c r="E42" i="18" s="1"/>
  <c r="D41" i="18"/>
  <c r="D42" i="18" s="1"/>
  <c r="C41" i="18"/>
  <c r="B41" i="18"/>
  <c r="A41" i="18"/>
  <c r="H40" i="18"/>
  <c r="E40" i="18"/>
  <c r="D40" i="18"/>
  <c r="H39" i="18"/>
  <c r="G39" i="18"/>
  <c r="F39" i="18"/>
  <c r="E39" i="18"/>
  <c r="D39" i="18"/>
  <c r="C39" i="18"/>
  <c r="B39" i="18"/>
  <c r="A39" i="18"/>
  <c r="H38" i="18"/>
  <c r="G38" i="18"/>
  <c r="F38" i="18"/>
  <c r="E38" i="18"/>
  <c r="D38" i="18"/>
  <c r="C38" i="18"/>
  <c r="B38" i="18"/>
  <c r="A38" i="18"/>
  <c r="H37" i="18"/>
  <c r="G37" i="18"/>
  <c r="F37" i="18"/>
  <c r="E37" i="18"/>
  <c r="D37" i="18"/>
  <c r="C37" i="18"/>
  <c r="B37" i="18"/>
  <c r="A37" i="18"/>
  <c r="H36" i="18"/>
  <c r="G36" i="18"/>
  <c r="F36" i="18"/>
  <c r="E36" i="18"/>
  <c r="D36" i="18"/>
  <c r="C36" i="18"/>
  <c r="B36" i="18"/>
  <c r="A36" i="18"/>
  <c r="H35" i="18"/>
  <c r="G35" i="18"/>
  <c r="F35" i="18"/>
  <c r="E35" i="18"/>
  <c r="D35" i="18"/>
  <c r="C35" i="18"/>
  <c r="B35" i="18"/>
  <c r="A35" i="18"/>
  <c r="H34" i="18"/>
  <c r="G34" i="18"/>
  <c r="F34" i="18"/>
  <c r="E34" i="18"/>
  <c r="D34" i="18"/>
  <c r="C34" i="18"/>
  <c r="B34" i="18"/>
  <c r="A34" i="18"/>
  <c r="H33" i="18"/>
  <c r="G33" i="18"/>
  <c r="F33" i="18"/>
  <c r="E33" i="18"/>
  <c r="D33" i="18"/>
  <c r="C33" i="18"/>
  <c r="B33" i="18"/>
  <c r="A33" i="18"/>
  <c r="H32" i="18"/>
  <c r="G32" i="18"/>
  <c r="F32" i="18"/>
  <c r="E32" i="18"/>
  <c r="D32" i="18"/>
  <c r="C32" i="18"/>
  <c r="B32" i="18"/>
  <c r="A32" i="18"/>
  <c r="H31" i="18"/>
  <c r="G31" i="18"/>
  <c r="G40" i="18" s="1"/>
  <c r="F31" i="18"/>
  <c r="F40" i="18" s="1"/>
  <c r="E31" i="18"/>
  <c r="D31" i="18"/>
  <c r="C31" i="18"/>
  <c r="C40" i="18" s="1"/>
  <c r="B31" i="18"/>
  <c r="A31" i="18"/>
  <c r="H30" i="18"/>
  <c r="G30" i="18"/>
  <c r="F30" i="18"/>
  <c r="E30" i="18"/>
  <c r="D30" i="18"/>
  <c r="C30" i="18"/>
  <c r="H29" i="18"/>
  <c r="G29" i="18"/>
  <c r="F29" i="18"/>
  <c r="E29" i="18"/>
  <c r="D29" i="18"/>
  <c r="C29" i="18"/>
  <c r="B29" i="18"/>
  <c r="A29" i="18"/>
  <c r="H28" i="18"/>
  <c r="G28" i="18"/>
  <c r="F28" i="18"/>
  <c r="E28" i="18"/>
  <c r="D28" i="18"/>
  <c r="C28" i="18"/>
  <c r="B28" i="18"/>
  <c r="A28" i="18"/>
  <c r="H27" i="18"/>
  <c r="G27" i="18"/>
  <c r="F27" i="18"/>
  <c r="E27" i="18"/>
  <c r="D27" i="18"/>
  <c r="C27" i="18"/>
  <c r="B27" i="18"/>
  <c r="A27" i="18"/>
  <c r="H26" i="18"/>
  <c r="G26" i="18"/>
  <c r="F26" i="18"/>
  <c r="E26" i="18"/>
  <c r="D26" i="18"/>
  <c r="C26" i="18"/>
  <c r="B26" i="18"/>
  <c r="A26" i="18"/>
  <c r="H25" i="18"/>
  <c r="G25" i="18"/>
  <c r="F25" i="18"/>
  <c r="E25" i="18"/>
  <c r="D25" i="18"/>
  <c r="C25" i="18"/>
  <c r="B25" i="18"/>
  <c r="A25" i="18"/>
  <c r="H23" i="18"/>
  <c r="G23" i="18"/>
  <c r="F23" i="18"/>
  <c r="E23" i="18"/>
  <c r="D23" i="18"/>
  <c r="C23" i="18"/>
  <c r="B23" i="18"/>
  <c r="A23" i="18"/>
  <c r="H22" i="18"/>
  <c r="G22" i="18"/>
  <c r="F22" i="18"/>
  <c r="E22" i="18"/>
  <c r="D22" i="18"/>
  <c r="C22" i="18"/>
  <c r="B22" i="18"/>
  <c r="A22" i="18"/>
  <c r="H21" i="18"/>
  <c r="G21" i="18"/>
  <c r="F21" i="18"/>
  <c r="E21" i="18"/>
  <c r="D21" i="18"/>
  <c r="C21" i="18"/>
  <c r="B21" i="18"/>
  <c r="A21" i="18"/>
  <c r="H20" i="18"/>
  <c r="G20" i="18"/>
  <c r="F20" i="18"/>
  <c r="E20" i="18"/>
  <c r="D20" i="18"/>
  <c r="C20" i="18"/>
  <c r="B20" i="18"/>
  <c r="A20" i="18"/>
  <c r="H19" i="18"/>
  <c r="H24" i="18" s="1"/>
  <c r="G19" i="18"/>
  <c r="G24" i="18" s="1"/>
  <c r="F19" i="18"/>
  <c r="E19" i="18"/>
  <c r="E24" i="18" s="1"/>
  <c r="D19" i="18"/>
  <c r="D24" i="18" s="1"/>
  <c r="C19" i="18"/>
  <c r="C24" i="18" s="1"/>
  <c r="B19" i="18"/>
  <c r="A19" i="18"/>
  <c r="G18" i="18"/>
  <c r="H17" i="18"/>
  <c r="G17" i="18"/>
  <c r="F17" i="18"/>
  <c r="E17" i="18"/>
  <c r="D17" i="18"/>
  <c r="C17" i="18"/>
  <c r="B17" i="18"/>
  <c r="A17" i="18"/>
  <c r="H16" i="18"/>
  <c r="G16" i="18"/>
  <c r="F16" i="18"/>
  <c r="E16" i="18"/>
  <c r="D16" i="18"/>
  <c r="C16" i="18"/>
  <c r="B16" i="18"/>
  <c r="A16" i="18"/>
  <c r="H15" i="18"/>
  <c r="G15" i="18"/>
  <c r="F15" i="18"/>
  <c r="E15" i="18"/>
  <c r="D15" i="18"/>
  <c r="C15" i="18"/>
  <c r="B15" i="18"/>
  <c r="A15" i="18"/>
  <c r="H14" i="18"/>
  <c r="G14" i="18"/>
  <c r="F14" i="18"/>
  <c r="E14" i="18"/>
  <c r="D14" i="18"/>
  <c r="C14" i="18"/>
  <c r="B14" i="18"/>
  <c r="A14" i="18"/>
  <c r="H13" i="18"/>
  <c r="G13" i="18"/>
  <c r="F13" i="18"/>
  <c r="E13" i="18"/>
  <c r="D13" i="18"/>
  <c r="C13" i="18"/>
  <c r="B13" i="18"/>
  <c r="A13" i="18"/>
  <c r="H12" i="18"/>
  <c r="G12" i="18"/>
  <c r="F12" i="18"/>
  <c r="E12" i="18"/>
  <c r="D12" i="18"/>
  <c r="C12" i="18"/>
  <c r="B12" i="18"/>
  <c r="A12" i="18"/>
  <c r="H11" i="18"/>
  <c r="G11" i="18"/>
  <c r="F11" i="18"/>
  <c r="E11" i="18"/>
  <c r="D11" i="18"/>
  <c r="C11" i="18"/>
  <c r="B11" i="18"/>
  <c r="A11" i="18"/>
  <c r="H10" i="18"/>
  <c r="G10" i="18"/>
  <c r="F10" i="18"/>
  <c r="E10" i="18"/>
  <c r="D10" i="18"/>
  <c r="C10" i="18"/>
  <c r="B10" i="18"/>
  <c r="A10" i="18"/>
  <c r="H9" i="18"/>
  <c r="G9" i="18"/>
  <c r="F9" i="18"/>
  <c r="E9" i="18"/>
  <c r="D9" i="18"/>
  <c r="C9" i="18"/>
  <c r="B9" i="18"/>
  <c r="A9" i="18"/>
  <c r="H8" i="18"/>
  <c r="G8" i="18"/>
  <c r="F8" i="18"/>
  <c r="E8" i="18"/>
  <c r="D8" i="18"/>
  <c r="D18" i="18" s="1"/>
  <c r="C8" i="18"/>
  <c r="C18" i="18" s="1"/>
  <c r="B8" i="18"/>
  <c r="A8" i="18"/>
  <c r="H7" i="18"/>
  <c r="G7" i="18"/>
  <c r="F7" i="18"/>
  <c r="E7" i="18"/>
  <c r="C7" i="18"/>
  <c r="H6" i="18"/>
  <c r="G6" i="18"/>
  <c r="F6" i="18"/>
  <c r="E6" i="18"/>
  <c r="D6" i="18"/>
  <c r="C6" i="18"/>
  <c r="H5" i="18"/>
  <c r="G5" i="18"/>
  <c r="F5" i="18"/>
  <c r="E5" i="18"/>
  <c r="D5" i="18"/>
  <c r="C5" i="18"/>
  <c r="A2" i="18"/>
  <c r="F45" i="18" l="1"/>
  <c r="G45" i="18"/>
  <c r="G46" i="18"/>
  <c r="F24" i="18"/>
  <c r="F18" i="18"/>
  <c r="F46" i="18" s="1"/>
  <c r="C45" i="18"/>
  <c r="C46" i="18" s="1"/>
  <c r="E18" i="18"/>
  <c r="E46" i="18" s="1"/>
  <c r="H18" i="18"/>
  <c r="H46" i="18" s="1"/>
  <c r="D46" i="18"/>
  <c r="G50" i="17" l="1"/>
  <c r="H49" i="17"/>
  <c r="G49" i="17"/>
  <c r="F49" i="17"/>
  <c r="E49" i="17"/>
  <c r="D49" i="17"/>
  <c r="C49" i="17"/>
  <c r="B49" i="17"/>
  <c r="A49" i="17"/>
  <c r="H48" i="17"/>
  <c r="G48" i="17"/>
  <c r="F48" i="17"/>
  <c r="E48" i="17"/>
  <c r="D48" i="17"/>
  <c r="C48" i="17"/>
  <c r="B48" i="17"/>
  <c r="A48" i="17"/>
  <c r="H47" i="17"/>
  <c r="H50" i="17" s="1"/>
  <c r="G47" i="17"/>
  <c r="F47" i="17"/>
  <c r="F50" i="17" s="1"/>
  <c r="E47" i="17"/>
  <c r="D47" i="17"/>
  <c r="D50" i="17" s="1"/>
  <c r="C47" i="17"/>
  <c r="C50" i="17" s="1"/>
  <c r="B47" i="17"/>
  <c r="A47" i="17"/>
  <c r="H46" i="17"/>
  <c r="G46" i="17"/>
  <c r="F46" i="17"/>
  <c r="E46" i="17"/>
  <c r="D46" i="17"/>
  <c r="C46" i="17"/>
  <c r="B46" i="17"/>
  <c r="A46" i="17"/>
  <c r="H45" i="17"/>
  <c r="G45" i="17"/>
  <c r="F45" i="17"/>
  <c r="E45" i="17"/>
  <c r="D45" i="17"/>
  <c r="C45" i="17"/>
  <c r="H42" i="17"/>
  <c r="G42" i="17"/>
  <c r="F42" i="17"/>
  <c r="E42" i="17"/>
  <c r="D42" i="17"/>
  <c r="C42" i="17"/>
  <c r="B42" i="17"/>
  <c r="A42" i="17"/>
  <c r="H41" i="17"/>
  <c r="G41" i="17"/>
  <c r="F41" i="17"/>
  <c r="E41" i="17"/>
  <c r="D41" i="17"/>
  <c r="C41" i="17"/>
  <c r="B41" i="17"/>
  <c r="A41" i="17"/>
  <c r="H40" i="17"/>
  <c r="G40" i="17"/>
  <c r="F40" i="17"/>
  <c r="E40" i="17"/>
  <c r="D40" i="17"/>
  <c r="C40" i="17"/>
  <c r="B40" i="17"/>
  <c r="A40" i="17"/>
  <c r="H39" i="17"/>
  <c r="G39" i="17"/>
  <c r="F39" i="17"/>
  <c r="E39" i="17"/>
  <c r="D39" i="17"/>
  <c r="C39" i="17"/>
  <c r="B39" i="17"/>
  <c r="A39" i="17"/>
  <c r="H38" i="17"/>
  <c r="G38" i="17"/>
  <c r="F38" i="17"/>
  <c r="E38" i="17"/>
  <c r="D38" i="17"/>
  <c r="C38" i="17"/>
  <c r="B38" i="17"/>
  <c r="A38" i="17"/>
  <c r="H37" i="17"/>
  <c r="G37" i="17"/>
  <c r="F37" i="17"/>
  <c r="E37" i="17"/>
  <c r="D37" i="17"/>
  <c r="C37" i="17"/>
  <c r="B37" i="17"/>
  <c r="A37" i="17"/>
  <c r="H36" i="17"/>
  <c r="G36" i="17"/>
  <c r="F36" i="17"/>
  <c r="E36" i="17"/>
  <c r="D36" i="17"/>
  <c r="C36" i="17"/>
  <c r="B36" i="17"/>
  <c r="A36" i="17"/>
  <c r="H35" i="17"/>
  <c r="G35" i="17"/>
  <c r="F35" i="17"/>
  <c r="E35" i="17"/>
  <c r="D35" i="17"/>
  <c r="C35" i="17"/>
  <c r="B35" i="17"/>
  <c r="A35" i="17"/>
  <c r="H34" i="17"/>
  <c r="H43" i="17" s="1"/>
  <c r="G34" i="17"/>
  <c r="G43" i="17" s="1"/>
  <c r="F34" i="17"/>
  <c r="F43" i="17" s="1"/>
  <c r="E34" i="17"/>
  <c r="E43" i="17" s="1"/>
  <c r="D34" i="17"/>
  <c r="D43" i="17" s="1"/>
  <c r="C34" i="17"/>
  <c r="C43" i="17" s="1"/>
  <c r="B34" i="17"/>
  <c r="A34" i="17"/>
  <c r="C33" i="17"/>
  <c r="H31" i="17"/>
  <c r="G31" i="17"/>
  <c r="F31" i="17"/>
  <c r="E31" i="17"/>
  <c r="D31" i="17"/>
  <c r="C31" i="17"/>
  <c r="B31" i="17"/>
  <c r="A31" i="17"/>
  <c r="H30" i="17"/>
  <c r="G30" i="17"/>
  <c r="F30" i="17"/>
  <c r="E30" i="17"/>
  <c r="D30" i="17"/>
  <c r="C30" i="17"/>
  <c r="B30" i="17"/>
  <c r="A30" i="17"/>
  <c r="H29" i="17"/>
  <c r="G29" i="17"/>
  <c r="F29" i="17"/>
  <c r="E29" i="17"/>
  <c r="D29" i="17"/>
  <c r="C29" i="17"/>
  <c r="B29" i="17"/>
  <c r="A29" i="17"/>
  <c r="H28" i="17"/>
  <c r="G28" i="17"/>
  <c r="F28" i="17"/>
  <c r="E28" i="17"/>
  <c r="D28" i="17"/>
  <c r="C28" i="17"/>
  <c r="B28" i="17"/>
  <c r="A28" i="17"/>
  <c r="H27" i="17"/>
  <c r="G27" i="17"/>
  <c r="F27" i="17"/>
  <c r="E27" i="17"/>
  <c r="D27" i="17"/>
  <c r="C27" i="17"/>
  <c r="B27" i="17"/>
  <c r="A27" i="17"/>
  <c r="H26" i="17"/>
  <c r="G26" i="17"/>
  <c r="F26" i="17"/>
  <c r="E26" i="17"/>
  <c r="D26" i="17"/>
  <c r="C26" i="17"/>
  <c r="B26" i="17"/>
  <c r="A26" i="17"/>
  <c r="H25" i="17"/>
  <c r="H33" i="17" s="1"/>
  <c r="G25" i="17"/>
  <c r="G33" i="17" s="1"/>
  <c r="F25" i="17"/>
  <c r="F33" i="17" s="1"/>
  <c r="E25" i="17"/>
  <c r="E33" i="17" s="1"/>
  <c r="D25" i="17"/>
  <c r="D33" i="17" s="1"/>
  <c r="C25" i="17"/>
  <c r="B25" i="17"/>
  <c r="A25" i="17"/>
  <c r="E24" i="17"/>
  <c r="H23" i="17"/>
  <c r="G23" i="17"/>
  <c r="F23" i="17"/>
  <c r="E23" i="17"/>
  <c r="D23" i="17"/>
  <c r="C23" i="17"/>
  <c r="B23" i="17"/>
  <c r="A23" i="17"/>
  <c r="H22" i="17"/>
  <c r="G22" i="17"/>
  <c r="F22" i="17"/>
  <c r="E22" i="17"/>
  <c r="D22" i="17"/>
  <c r="C22" i="17"/>
  <c r="B22" i="17"/>
  <c r="A22" i="17"/>
  <c r="H21" i="17"/>
  <c r="G21" i="17"/>
  <c r="F21" i="17"/>
  <c r="E21" i="17"/>
  <c r="D21" i="17"/>
  <c r="C21" i="17"/>
  <c r="B21" i="17"/>
  <c r="A21" i="17"/>
  <c r="H20" i="17"/>
  <c r="H24" i="17" s="1"/>
  <c r="G20" i="17"/>
  <c r="G24" i="17" s="1"/>
  <c r="F20" i="17"/>
  <c r="F24" i="17" s="1"/>
  <c r="E20" i="17"/>
  <c r="D20" i="17"/>
  <c r="D24" i="17" s="1"/>
  <c r="C20" i="17"/>
  <c r="C24" i="17" s="1"/>
  <c r="B20" i="17"/>
  <c r="A20" i="17"/>
  <c r="H18" i="17"/>
  <c r="G18" i="17"/>
  <c r="F18" i="17"/>
  <c r="E18" i="17"/>
  <c r="D18" i="17"/>
  <c r="C18" i="17"/>
  <c r="B18" i="17"/>
  <c r="A18" i="17"/>
  <c r="H17" i="17"/>
  <c r="G17" i="17"/>
  <c r="F17" i="17"/>
  <c r="E17" i="17"/>
  <c r="D17" i="17"/>
  <c r="C17" i="17"/>
  <c r="B17" i="17"/>
  <c r="A17" i="17"/>
  <c r="H16" i="17"/>
  <c r="G16" i="17"/>
  <c r="F16" i="17"/>
  <c r="E16" i="17"/>
  <c r="D16" i="17"/>
  <c r="C16" i="17"/>
  <c r="B16" i="17"/>
  <c r="A16" i="17"/>
  <c r="H15" i="17"/>
  <c r="G15" i="17"/>
  <c r="F15" i="17"/>
  <c r="E15" i="17"/>
  <c r="D15" i="17"/>
  <c r="C15" i="17"/>
  <c r="B15" i="17"/>
  <c r="A15" i="17"/>
  <c r="H14" i="17"/>
  <c r="G14" i="17"/>
  <c r="F14" i="17"/>
  <c r="E14" i="17"/>
  <c r="D14" i="17"/>
  <c r="C14" i="17"/>
  <c r="B14" i="17"/>
  <c r="A14" i="17"/>
  <c r="H13" i="17"/>
  <c r="G13" i="17"/>
  <c r="F13" i="17"/>
  <c r="E13" i="17"/>
  <c r="D13" i="17"/>
  <c r="C13" i="17"/>
  <c r="B13" i="17"/>
  <c r="A13" i="17"/>
  <c r="H12" i="17"/>
  <c r="G12" i="17"/>
  <c r="F12" i="17"/>
  <c r="E12" i="17"/>
  <c r="D12" i="17"/>
  <c r="C12" i="17"/>
  <c r="B12" i="17"/>
  <c r="A12" i="17"/>
  <c r="H11" i="17"/>
  <c r="G11" i="17"/>
  <c r="F11" i="17"/>
  <c r="E11" i="17"/>
  <c r="D11" i="17"/>
  <c r="C11" i="17"/>
  <c r="B11" i="17"/>
  <c r="A11" i="17"/>
  <c r="H10" i="17"/>
  <c r="G10" i="17"/>
  <c r="F10" i="17"/>
  <c r="E10" i="17"/>
  <c r="D10" i="17"/>
  <c r="C10" i="17"/>
  <c r="B10" i="17"/>
  <c r="A10" i="17"/>
  <c r="H9" i="17"/>
  <c r="H19" i="17" s="1"/>
  <c r="G9" i="17"/>
  <c r="G19" i="17" s="1"/>
  <c r="F9" i="17"/>
  <c r="E9" i="17"/>
  <c r="D9" i="17"/>
  <c r="D19" i="17" s="1"/>
  <c r="C9" i="17"/>
  <c r="C19" i="17" s="1"/>
  <c r="B9" i="17"/>
  <c r="A9" i="17"/>
  <c r="H8" i="17"/>
  <c r="G8" i="17"/>
  <c r="F8" i="17"/>
  <c r="E8" i="17"/>
  <c r="H7" i="17"/>
  <c r="G7" i="17"/>
  <c r="F7" i="17"/>
  <c r="E7" i="17"/>
  <c r="D7" i="17"/>
  <c r="C7" i="17"/>
  <c r="H6" i="17"/>
  <c r="G6" i="17"/>
  <c r="F6" i="17"/>
  <c r="E6" i="17"/>
  <c r="D6" i="17"/>
  <c r="C6" i="17"/>
  <c r="A3" i="17"/>
  <c r="G51" i="17" l="1"/>
  <c r="E50" i="17"/>
  <c r="E19" i="17"/>
  <c r="E51" i="17" s="1"/>
  <c r="H51" i="17"/>
  <c r="C51" i="17"/>
  <c r="F19" i="17"/>
  <c r="F51" i="17" s="1"/>
  <c r="D51" i="17"/>
  <c r="H27" i="16" l="1"/>
  <c r="G27" i="16"/>
  <c r="F27" i="16"/>
  <c r="E27" i="16"/>
  <c r="D27" i="16"/>
  <c r="C27" i="16"/>
  <c r="B27" i="16"/>
  <c r="A27" i="16"/>
  <c r="H26" i="16"/>
  <c r="G26" i="16"/>
  <c r="F26" i="16"/>
  <c r="E26" i="16"/>
  <c r="D26" i="16"/>
  <c r="C26" i="16"/>
  <c r="B26" i="16"/>
  <c r="A26" i="16"/>
  <c r="H25" i="16"/>
  <c r="G25" i="16"/>
  <c r="F25" i="16"/>
  <c r="E25" i="16"/>
  <c r="D25" i="16"/>
  <c r="C25" i="16"/>
  <c r="B25" i="16"/>
  <c r="A25" i="16"/>
  <c r="H24" i="16"/>
  <c r="H28" i="16" s="1"/>
  <c r="G24" i="16"/>
  <c r="G28" i="16" s="1"/>
  <c r="F24" i="16"/>
  <c r="F28" i="16" s="1"/>
  <c r="E24" i="16"/>
  <c r="E28" i="16" s="1"/>
  <c r="D24" i="16"/>
  <c r="D28" i="16" s="1"/>
  <c r="C24" i="16"/>
  <c r="C28" i="16" s="1"/>
  <c r="B24" i="16"/>
  <c r="A24" i="16"/>
  <c r="H22" i="16"/>
  <c r="H23" i="16" s="1"/>
  <c r="G22" i="16"/>
  <c r="G23" i="16" s="1"/>
  <c r="F22" i="16"/>
  <c r="F23" i="16" s="1"/>
  <c r="E22" i="16"/>
  <c r="E23" i="16" s="1"/>
  <c r="D22" i="16"/>
  <c r="D23" i="16" s="1"/>
  <c r="C22" i="16"/>
  <c r="C23" i="16" s="1"/>
  <c r="B22" i="16"/>
  <c r="H20" i="16"/>
  <c r="G20" i="16"/>
  <c r="F20" i="16"/>
  <c r="E20" i="16"/>
  <c r="D20" i="16"/>
  <c r="C20" i="16"/>
  <c r="B20" i="16"/>
  <c r="A20" i="16"/>
  <c r="H19" i="16"/>
  <c r="G19" i="16"/>
  <c r="F19" i="16"/>
  <c r="E19" i="16"/>
  <c r="D19" i="16"/>
  <c r="C19" i="16"/>
  <c r="B19" i="16"/>
  <c r="A19" i="16"/>
  <c r="H18" i="16"/>
  <c r="H21" i="16" s="1"/>
  <c r="G18" i="16"/>
  <c r="F18" i="16"/>
  <c r="F21" i="16" s="1"/>
  <c r="E18" i="16"/>
  <c r="E21" i="16" s="1"/>
  <c r="D18" i="16"/>
  <c r="D21" i="16" s="1"/>
  <c r="C18" i="16"/>
  <c r="C21" i="16" s="1"/>
  <c r="B18" i="16"/>
  <c r="A18" i="16"/>
  <c r="D17" i="16"/>
  <c r="H16" i="16"/>
  <c r="G16" i="16"/>
  <c r="F16" i="16"/>
  <c r="E16" i="16"/>
  <c r="D16" i="16"/>
  <c r="C16" i="16"/>
  <c r="B16" i="16"/>
  <c r="A16" i="16"/>
  <c r="H15" i="16"/>
  <c r="G15" i="16"/>
  <c r="F15" i="16"/>
  <c r="E15" i="16"/>
  <c r="D15" i="16"/>
  <c r="C15" i="16"/>
  <c r="B15" i="16"/>
  <c r="A15" i="16"/>
  <c r="H14" i="16"/>
  <c r="G14" i="16"/>
  <c r="F14" i="16"/>
  <c r="E14" i="16"/>
  <c r="D14" i="16"/>
  <c r="C14" i="16"/>
  <c r="A14" i="16"/>
  <c r="H13" i="16"/>
  <c r="G13" i="16"/>
  <c r="F13" i="16"/>
  <c r="E13" i="16"/>
  <c r="D13" i="16"/>
  <c r="C13" i="16"/>
  <c r="B13" i="16"/>
  <c r="A13" i="16"/>
  <c r="H12" i="16"/>
  <c r="G12" i="16"/>
  <c r="F12" i="16"/>
  <c r="E12" i="16"/>
  <c r="D12" i="16"/>
  <c r="C12" i="16"/>
  <c r="B12" i="16"/>
  <c r="A12" i="16"/>
  <c r="H11" i="16"/>
  <c r="G11" i="16"/>
  <c r="F11" i="16"/>
  <c r="E11" i="16"/>
  <c r="D11" i="16"/>
  <c r="C11" i="16"/>
  <c r="B11" i="16"/>
  <c r="A11" i="16"/>
  <c r="H10" i="16"/>
  <c r="G10" i="16"/>
  <c r="F10" i="16"/>
  <c r="E10" i="16"/>
  <c r="D10" i="16"/>
  <c r="C10" i="16"/>
  <c r="B10" i="16"/>
  <c r="A10" i="16"/>
  <c r="H9" i="16"/>
  <c r="G9" i="16"/>
  <c r="F9" i="16"/>
  <c r="E9" i="16"/>
  <c r="E17" i="16" s="1"/>
  <c r="D9" i="16"/>
  <c r="C9" i="16"/>
  <c r="B9" i="16"/>
  <c r="A9" i="16"/>
  <c r="H8" i="16"/>
  <c r="G8" i="16"/>
  <c r="F8" i="16"/>
  <c r="E8" i="16"/>
  <c r="H7" i="16"/>
  <c r="G7" i="16"/>
  <c r="F7" i="16"/>
  <c r="E7" i="16"/>
  <c r="D7" i="16"/>
  <c r="C7" i="16"/>
  <c r="H6" i="16"/>
  <c r="G6" i="16"/>
  <c r="F6" i="16"/>
  <c r="E6" i="16"/>
  <c r="D6" i="16"/>
  <c r="C6" i="16"/>
  <c r="A3" i="16"/>
  <c r="H17" i="16" l="1"/>
  <c r="H29" i="16" s="1"/>
  <c r="G17" i="16"/>
  <c r="C17" i="16"/>
  <c r="G21" i="16"/>
  <c r="G29" i="16" s="1"/>
  <c r="D29" i="16"/>
  <c r="F17" i="16"/>
  <c r="F29" i="16"/>
  <c r="C29" i="16"/>
  <c r="E29" i="16"/>
  <c r="H59" i="15" l="1"/>
  <c r="G59" i="15"/>
  <c r="F59" i="15"/>
  <c r="E59" i="15"/>
  <c r="D59" i="15"/>
  <c r="C59" i="15"/>
  <c r="B59" i="15"/>
  <c r="A59" i="15"/>
  <c r="H58" i="15"/>
  <c r="G58" i="15"/>
  <c r="F58" i="15"/>
  <c r="E58" i="15"/>
  <c r="D58" i="15"/>
  <c r="C58" i="15"/>
  <c r="B58" i="15"/>
  <c r="A58" i="15"/>
  <c r="H57" i="15"/>
  <c r="H60" i="15" s="1"/>
  <c r="G57" i="15"/>
  <c r="G60" i="15" s="1"/>
  <c r="F57" i="15"/>
  <c r="F60" i="15" s="1"/>
  <c r="E57" i="15"/>
  <c r="E60" i="15" s="1"/>
  <c r="D57" i="15"/>
  <c r="D60" i="15" s="1"/>
  <c r="C57" i="15"/>
  <c r="B57" i="15"/>
  <c r="A57" i="15"/>
  <c r="H55" i="15"/>
  <c r="G55" i="15"/>
  <c r="F55" i="15"/>
  <c r="E55" i="15"/>
  <c r="D55" i="15"/>
  <c r="C55" i="15"/>
  <c r="B55" i="15"/>
  <c r="A55" i="15"/>
  <c r="H54" i="15"/>
  <c r="H56" i="15" s="1"/>
  <c r="G54" i="15"/>
  <c r="G56" i="15" s="1"/>
  <c r="F54" i="15"/>
  <c r="F56" i="15" s="1"/>
  <c r="E54" i="15"/>
  <c r="E56" i="15" s="1"/>
  <c r="D54" i="15"/>
  <c r="D56" i="15" s="1"/>
  <c r="C54" i="15"/>
  <c r="C56" i="15" s="1"/>
  <c r="B54" i="15"/>
  <c r="A54" i="15"/>
  <c r="H52" i="15"/>
  <c r="G52" i="15"/>
  <c r="F52" i="15"/>
  <c r="E52" i="15"/>
  <c r="D52" i="15"/>
  <c r="C52" i="15"/>
  <c r="B52" i="15"/>
  <c r="A52" i="15"/>
  <c r="H51" i="15"/>
  <c r="G51" i="15"/>
  <c r="F51" i="15"/>
  <c r="E51" i="15"/>
  <c r="D51" i="15"/>
  <c r="C51" i="15"/>
  <c r="B51" i="15"/>
  <c r="A51" i="15"/>
  <c r="H50" i="15"/>
  <c r="G50" i="15"/>
  <c r="F50" i="15"/>
  <c r="E50" i="15"/>
  <c r="D50" i="15"/>
  <c r="C50" i="15"/>
  <c r="B50" i="15"/>
  <c r="A50" i="15"/>
  <c r="H49" i="15"/>
  <c r="G49" i="15"/>
  <c r="F49" i="15"/>
  <c r="E49" i="15"/>
  <c r="D49" i="15"/>
  <c r="C49" i="15"/>
  <c r="B49" i="15"/>
  <c r="A49" i="15"/>
  <c r="H48" i="15"/>
  <c r="G48" i="15"/>
  <c r="F48" i="15"/>
  <c r="E48" i="15"/>
  <c r="D48" i="15"/>
  <c r="C48" i="15"/>
  <c r="B48" i="15"/>
  <c r="A48" i="15"/>
  <c r="H47" i="15"/>
  <c r="G47" i="15"/>
  <c r="F47" i="15"/>
  <c r="E47" i="15"/>
  <c r="D47" i="15"/>
  <c r="C47" i="15"/>
  <c r="B47" i="15"/>
  <c r="A47" i="15"/>
  <c r="H46" i="15"/>
  <c r="G46" i="15"/>
  <c r="F46" i="15"/>
  <c r="E46" i="15"/>
  <c r="D46" i="15"/>
  <c r="C46" i="15"/>
  <c r="B46" i="15"/>
  <c r="A46" i="15"/>
  <c r="H45" i="15"/>
  <c r="G45" i="15"/>
  <c r="F45" i="15"/>
  <c r="E45" i="15"/>
  <c r="D45" i="15"/>
  <c r="C45" i="15"/>
  <c r="B45" i="15"/>
  <c r="A45" i="15"/>
  <c r="H44" i="15"/>
  <c r="G44" i="15"/>
  <c r="F44" i="15"/>
  <c r="E44" i="15"/>
  <c r="D44" i="15"/>
  <c r="C44" i="15"/>
  <c r="B44" i="15"/>
  <c r="A44" i="15"/>
  <c r="H43" i="15"/>
  <c r="G43" i="15"/>
  <c r="F43" i="15"/>
  <c r="E43" i="15"/>
  <c r="D43" i="15"/>
  <c r="C43" i="15"/>
  <c r="B43" i="15"/>
  <c r="A43" i="15"/>
  <c r="H42" i="15"/>
  <c r="G42" i="15"/>
  <c r="F42" i="15"/>
  <c r="E42" i="15"/>
  <c r="D42" i="15"/>
  <c r="C42" i="15"/>
  <c r="B42" i="15"/>
  <c r="A42" i="15"/>
  <c r="H41" i="15"/>
  <c r="G41" i="15"/>
  <c r="F41" i="15"/>
  <c r="E41" i="15"/>
  <c r="D41" i="15"/>
  <c r="C41" i="15"/>
  <c r="B41" i="15"/>
  <c r="A41" i="15"/>
  <c r="H40" i="15"/>
  <c r="G40" i="15"/>
  <c r="F40" i="15"/>
  <c r="E40" i="15"/>
  <c r="D40" i="15"/>
  <c r="C40" i="15"/>
  <c r="B40" i="15"/>
  <c r="A40" i="15"/>
  <c r="H39" i="15"/>
  <c r="G39" i="15"/>
  <c r="F39" i="15"/>
  <c r="E39" i="15"/>
  <c r="D39" i="15"/>
  <c r="C39" i="15"/>
  <c r="B39" i="15"/>
  <c r="A39" i="15"/>
  <c r="H38" i="15"/>
  <c r="G38" i="15"/>
  <c r="F38" i="15"/>
  <c r="E38" i="15"/>
  <c r="D38" i="15"/>
  <c r="C38" i="15"/>
  <c r="B38" i="15"/>
  <c r="A38" i="15"/>
  <c r="H37" i="15"/>
  <c r="G37" i="15"/>
  <c r="F37" i="15"/>
  <c r="E37" i="15"/>
  <c r="D37" i="15"/>
  <c r="C37" i="15"/>
  <c r="B37" i="15"/>
  <c r="A37" i="15"/>
  <c r="H36" i="15"/>
  <c r="G36" i="15"/>
  <c r="F36" i="15"/>
  <c r="E36" i="15"/>
  <c r="D36" i="15"/>
  <c r="C36" i="15"/>
  <c r="B36" i="15"/>
  <c r="A36" i="15"/>
  <c r="H35" i="15"/>
  <c r="G35" i="15"/>
  <c r="F35" i="15"/>
  <c r="E35" i="15"/>
  <c r="D35" i="15"/>
  <c r="C35" i="15"/>
  <c r="B35" i="15"/>
  <c r="A35" i="15"/>
  <c r="H34" i="15"/>
  <c r="H53" i="15" s="1"/>
  <c r="G34" i="15"/>
  <c r="F34" i="15"/>
  <c r="F53" i="15" s="1"/>
  <c r="E34" i="15"/>
  <c r="E53" i="15" s="1"/>
  <c r="D34" i="15"/>
  <c r="D53" i="15" s="1"/>
  <c r="C34" i="15"/>
  <c r="C53" i="15" s="1"/>
  <c r="B34" i="15"/>
  <c r="A34" i="15"/>
  <c r="H32" i="15"/>
  <c r="G32" i="15"/>
  <c r="F32" i="15"/>
  <c r="E32" i="15"/>
  <c r="D32" i="15"/>
  <c r="C32" i="15"/>
  <c r="B32" i="15"/>
  <c r="A32" i="15"/>
  <c r="H31" i="15"/>
  <c r="G31" i="15"/>
  <c r="F31" i="15"/>
  <c r="E31" i="15"/>
  <c r="D31" i="15"/>
  <c r="C31" i="15"/>
  <c r="B31" i="15"/>
  <c r="A31" i="15"/>
  <c r="H30" i="15"/>
  <c r="G30" i="15"/>
  <c r="F30" i="15"/>
  <c r="E30" i="15"/>
  <c r="D30" i="15"/>
  <c r="C30" i="15"/>
  <c r="B30" i="15"/>
  <c r="A30" i="15"/>
  <c r="H29" i="15"/>
  <c r="G29" i="15"/>
  <c r="F29" i="15"/>
  <c r="E29" i="15"/>
  <c r="D29" i="15"/>
  <c r="C29" i="15"/>
  <c r="B29" i="15"/>
  <c r="A29" i="15"/>
  <c r="H28" i="15"/>
  <c r="H33" i="15" s="1"/>
  <c r="G28" i="15"/>
  <c r="F28" i="15"/>
  <c r="F33" i="15" s="1"/>
  <c r="E28" i="15"/>
  <c r="E33" i="15" s="1"/>
  <c r="D28" i="15"/>
  <c r="D33" i="15" s="1"/>
  <c r="C28" i="15"/>
  <c r="C33" i="15" s="1"/>
  <c r="B28" i="15"/>
  <c r="A28" i="15"/>
  <c r="H26" i="15"/>
  <c r="G26" i="15"/>
  <c r="F26" i="15"/>
  <c r="E26" i="15"/>
  <c r="D26" i="15"/>
  <c r="C26" i="15"/>
  <c r="B26" i="15"/>
  <c r="A26" i="15"/>
  <c r="H25" i="15"/>
  <c r="G25" i="15"/>
  <c r="F25" i="15"/>
  <c r="E25" i="15"/>
  <c r="D25" i="15"/>
  <c r="C25" i="15"/>
  <c r="B25" i="15"/>
  <c r="A25" i="15"/>
  <c r="H24" i="15"/>
  <c r="G24" i="15"/>
  <c r="F24" i="15"/>
  <c r="E24" i="15"/>
  <c r="D24" i="15"/>
  <c r="C24" i="15"/>
  <c r="B24" i="15"/>
  <c r="A24" i="15"/>
  <c r="H23" i="15"/>
  <c r="G23" i="15"/>
  <c r="F23" i="15"/>
  <c r="E23" i="15"/>
  <c r="D23" i="15"/>
  <c r="C23" i="15"/>
  <c r="B23" i="15"/>
  <c r="A23" i="15"/>
  <c r="H22" i="15"/>
  <c r="G22" i="15"/>
  <c r="F22" i="15"/>
  <c r="E22" i="15"/>
  <c r="D22" i="15"/>
  <c r="C22" i="15"/>
  <c r="B22" i="15"/>
  <c r="A22" i="15"/>
  <c r="H21" i="15"/>
  <c r="G21" i="15"/>
  <c r="F21" i="15"/>
  <c r="E21" i="15"/>
  <c r="D21" i="15"/>
  <c r="C21" i="15"/>
  <c r="B21" i="15"/>
  <c r="A21" i="15"/>
  <c r="H20" i="15"/>
  <c r="H27" i="15" s="1"/>
  <c r="G20" i="15"/>
  <c r="G27" i="15" s="1"/>
  <c r="F20" i="15"/>
  <c r="F27" i="15" s="1"/>
  <c r="E20" i="15"/>
  <c r="E27" i="15" s="1"/>
  <c r="D20" i="15"/>
  <c r="C20" i="15"/>
  <c r="B20" i="15"/>
  <c r="A20" i="15"/>
  <c r="H18" i="15"/>
  <c r="G18" i="15"/>
  <c r="F18" i="15"/>
  <c r="E18" i="15"/>
  <c r="D18" i="15"/>
  <c r="C18" i="15"/>
  <c r="B18" i="15"/>
  <c r="A18" i="15"/>
  <c r="H17" i="15"/>
  <c r="G17" i="15"/>
  <c r="F17" i="15"/>
  <c r="E17" i="15"/>
  <c r="D17" i="15"/>
  <c r="C17" i="15"/>
  <c r="B17" i="15"/>
  <c r="A17" i="15"/>
  <c r="H16" i="15"/>
  <c r="G16" i="15"/>
  <c r="F16" i="15"/>
  <c r="E16" i="15"/>
  <c r="D16" i="15"/>
  <c r="C16" i="15"/>
  <c r="B16" i="15"/>
  <c r="A16" i="15"/>
  <c r="H15" i="15"/>
  <c r="G15" i="15"/>
  <c r="F15" i="15"/>
  <c r="E15" i="15"/>
  <c r="D15" i="15"/>
  <c r="C15" i="15"/>
  <c r="A15" i="15"/>
  <c r="H14" i="15"/>
  <c r="G14" i="15"/>
  <c r="F14" i="15"/>
  <c r="E14" i="15"/>
  <c r="D14" i="15"/>
  <c r="C14" i="15"/>
  <c r="B14" i="15"/>
  <c r="A14" i="15"/>
  <c r="H13" i="15"/>
  <c r="G13" i="15"/>
  <c r="F13" i="15"/>
  <c r="E13" i="15"/>
  <c r="D13" i="15"/>
  <c r="C13" i="15"/>
  <c r="B13" i="15"/>
  <c r="A13" i="15"/>
  <c r="H12" i="15"/>
  <c r="G12" i="15"/>
  <c r="F12" i="15"/>
  <c r="E12" i="15"/>
  <c r="D12" i="15"/>
  <c r="C12" i="15"/>
  <c r="B12" i="15"/>
  <c r="A12" i="15"/>
  <c r="H11" i="15"/>
  <c r="G11" i="15"/>
  <c r="F11" i="15"/>
  <c r="E11" i="15"/>
  <c r="D11" i="15"/>
  <c r="C11" i="15"/>
  <c r="B11" i="15"/>
  <c r="A11" i="15"/>
  <c r="H10" i="15"/>
  <c r="G10" i="15"/>
  <c r="F10" i="15"/>
  <c r="E10" i="15"/>
  <c r="D10" i="15"/>
  <c r="C10" i="15"/>
  <c r="B10" i="15"/>
  <c r="A10" i="15"/>
  <c r="H9" i="15"/>
  <c r="G9" i="15"/>
  <c r="F9" i="15"/>
  <c r="E9" i="15"/>
  <c r="D9" i="15"/>
  <c r="C9" i="15"/>
  <c r="B9" i="15"/>
  <c r="A9" i="15"/>
  <c r="H8" i="15"/>
  <c r="G8" i="15"/>
  <c r="F8" i="15"/>
  <c r="E8" i="15"/>
  <c r="E19" i="15" s="1"/>
  <c r="D8" i="15"/>
  <c r="C8" i="15"/>
  <c r="B8" i="15"/>
  <c r="A8" i="15"/>
  <c r="H7" i="15"/>
  <c r="G7" i="15"/>
  <c r="F7" i="15"/>
  <c r="E7" i="15"/>
  <c r="C7" i="15"/>
  <c r="H6" i="15"/>
  <c r="G6" i="15"/>
  <c r="F6" i="15"/>
  <c r="E6" i="15"/>
  <c r="D6" i="15"/>
  <c r="C6" i="15"/>
  <c r="H5" i="15"/>
  <c r="G5" i="15"/>
  <c r="F5" i="15"/>
  <c r="E5" i="15"/>
  <c r="D5" i="15"/>
  <c r="C5" i="15"/>
  <c r="A2" i="15"/>
  <c r="D27" i="15" l="1"/>
  <c r="G33" i="15"/>
  <c r="C27" i="15"/>
  <c r="C19" i="15"/>
  <c r="D19" i="15"/>
  <c r="G53" i="15"/>
  <c r="C60" i="15"/>
  <c r="C61" i="15" s="1"/>
  <c r="G61" i="15"/>
  <c r="E61" i="15"/>
  <c r="F19" i="15"/>
  <c r="F61" i="15" s="1"/>
  <c r="G19" i="15"/>
  <c r="H19" i="15"/>
  <c r="H61" i="15" s="1"/>
  <c r="D61" i="15"/>
  <c r="H59" i="13" l="1"/>
  <c r="G59" i="13"/>
  <c r="F59" i="13"/>
  <c r="E59" i="13"/>
  <c r="D59" i="13"/>
  <c r="C59" i="13"/>
  <c r="H58" i="13"/>
  <c r="G58" i="13"/>
  <c r="F58" i="13"/>
  <c r="E58" i="13"/>
  <c r="D58" i="13"/>
  <c r="C58" i="13"/>
  <c r="B58" i="13"/>
  <c r="A58" i="13"/>
  <c r="H57" i="13"/>
  <c r="G57" i="13"/>
  <c r="F57" i="13"/>
  <c r="E57" i="13"/>
  <c r="D57" i="13"/>
  <c r="C57" i="13"/>
  <c r="B57" i="13"/>
  <c r="A57" i="13"/>
  <c r="H56" i="13"/>
  <c r="G56" i="13"/>
  <c r="G60" i="13" s="1"/>
  <c r="F56" i="13"/>
  <c r="E56" i="13"/>
  <c r="D56" i="13"/>
  <c r="C56" i="13"/>
  <c r="B56" i="13"/>
  <c r="A56" i="13"/>
  <c r="F55" i="13"/>
  <c r="C55" i="13"/>
  <c r="H54" i="13"/>
  <c r="G54" i="13"/>
  <c r="F54" i="13"/>
  <c r="E54" i="13"/>
  <c r="D54" i="13"/>
  <c r="C54" i="13"/>
  <c r="B54" i="13"/>
  <c r="A54" i="13"/>
  <c r="H53" i="13"/>
  <c r="G53" i="13"/>
  <c r="F53" i="13"/>
  <c r="E53" i="13"/>
  <c r="D53" i="13"/>
  <c r="C53" i="13"/>
  <c r="B53" i="13"/>
  <c r="A53" i="13"/>
  <c r="H52" i="13"/>
  <c r="H55" i="13" s="1"/>
  <c r="G52" i="13"/>
  <c r="G55" i="13" s="1"/>
  <c r="F52" i="13"/>
  <c r="E52" i="13"/>
  <c r="E55" i="13" s="1"/>
  <c r="D52" i="13"/>
  <c r="D55" i="13" s="1"/>
  <c r="C52" i="13"/>
  <c r="B52" i="13"/>
  <c r="A52" i="13"/>
  <c r="H50" i="13"/>
  <c r="G50" i="13"/>
  <c r="F50" i="13"/>
  <c r="E50" i="13"/>
  <c r="D50" i="13"/>
  <c r="C50" i="13"/>
  <c r="B50" i="13"/>
  <c r="A50" i="13"/>
  <c r="H49" i="13"/>
  <c r="G49" i="13"/>
  <c r="F49" i="13"/>
  <c r="E49" i="13"/>
  <c r="D49" i="13"/>
  <c r="C49" i="13"/>
  <c r="B49" i="13"/>
  <c r="A49" i="13"/>
  <c r="H48" i="13"/>
  <c r="G48" i="13"/>
  <c r="F48" i="13"/>
  <c r="E48" i="13"/>
  <c r="D48" i="13"/>
  <c r="C48" i="13"/>
  <c r="B48" i="13"/>
  <c r="A48" i="13"/>
  <c r="H47" i="13"/>
  <c r="G47" i="13"/>
  <c r="F47" i="13"/>
  <c r="E47" i="13"/>
  <c r="D47" i="13"/>
  <c r="C47" i="13"/>
  <c r="B47" i="13"/>
  <c r="A47" i="13"/>
  <c r="H46" i="13"/>
  <c r="G46" i="13"/>
  <c r="F46" i="13"/>
  <c r="E46" i="13"/>
  <c r="D46" i="13"/>
  <c r="C46" i="13"/>
  <c r="B46" i="13"/>
  <c r="A46" i="13"/>
  <c r="H45" i="13"/>
  <c r="G45" i="13"/>
  <c r="F45" i="13"/>
  <c r="E45" i="13"/>
  <c r="D45" i="13"/>
  <c r="C45" i="13"/>
  <c r="B45" i="13"/>
  <c r="A45" i="13"/>
  <c r="H44" i="13"/>
  <c r="G44" i="13"/>
  <c r="F44" i="13"/>
  <c r="E44" i="13"/>
  <c r="D44" i="13"/>
  <c r="C44" i="13"/>
  <c r="B44" i="13"/>
  <c r="A44" i="13"/>
  <c r="H43" i="13"/>
  <c r="G43" i="13"/>
  <c r="F43" i="13"/>
  <c r="E43" i="13"/>
  <c r="D43" i="13"/>
  <c r="C43" i="13"/>
  <c r="B43" i="13"/>
  <c r="A43" i="13"/>
  <c r="H42" i="13"/>
  <c r="G42" i="13"/>
  <c r="F42" i="13"/>
  <c r="E42" i="13"/>
  <c r="D42" i="13"/>
  <c r="C42" i="13"/>
  <c r="B42" i="13"/>
  <c r="A42" i="13"/>
  <c r="H41" i="13"/>
  <c r="G41" i="13"/>
  <c r="F41" i="13"/>
  <c r="E41" i="13"/>
  <c r="D41" i="13"/>
  <c r="C41" i="13"/>
  <c r="B41" i="13"/>
  <c r="A41" i="13"/>
  <c r="H40" i="13"/>
  <c r="G40" i="13"/>
  <c r="F40" i="13"/>
  <c r="E40" i="13"/>
  <c r="D40" i="13"/>
  <c r="C40" i="13"/>
  <c r="B40" i="13"/>
  <c r="A40" i="13"/>
  <c r="H39" i="13"/>
  <c r="G39" i="13"/>
  <c r="F39" i="13"/>
  <c r="E39" i="13"/>
  <c r="D39" i="13"/>
  <c r="C39" i="13"/>
  <c r="B39" i="13"/>
  <c r="A39" i="13"/>
  <c r="H38" i="13"/>
  <c r="G38" i="13"/>
  <c r="F38" i="13"/>
  <c r="E38" i="13"/>
  <c r="D38" i="13"/>
  <c r="C38" i="13"/>
  <c r="B38" i="13"/>
  <c r="A38" i="13"/>
  <c r="H37" i="13"/>
  <c r="G37" i="13"/>
  <c r="F37" i="13"/>
  <c r="E37" i="13"/>
  <c r="D37" i="13"/>
  <c r="C37" i="13"/>
  <c r="B37" i="13"/>
  <c r="A37" i="13"/>
  <c r="H36" i="13"/>
  <c r="G36" i="13"/>
  <c r="F36" i="13"/>
  <c r="E36" i="13"/>
  <c r="D36" i="13"/>
  <c r="C36" i="13"/>
  <c r="B36" i="13"/>
  <c r="A36" i="13"/>
  <c r="H35" i="13"/>
  <c r="G35" i="13"/>
  <c r="F35" i="13"/>
  <c r="E35" i="13"/>
  <c r="D35" i="13"/>
  <c r="C35" i="13"/>
  <c r="B35" i="13"/>
  <c r="A35" i="13"/>
  <c r="H34" i="13"/>
  <c r="G34" i="13"/>
  <c r="F34" i="13"/>
  <c r="E34" i="13"/>
  <c r="D34" i="13"/>
  <c r="C34" i="13"/>
  <c r="B34" i="13"/>
  <c r="A34" i="13"/>
  <c r="H33" i="13"/>
  <c r="G33" i="13"/>
  <c r="F33" i="13"/>
  <c r="E33" i="13"/>
  <c r="D33" i="13"/>
  <c r="C33" i="13"/>
  <c r="B33" i="13"/>
  <c r="A33" i="13"/>
  <c r="H32" i="13"/>
  <c r="H51" i="13" s="1"/>
  <c r="G32" i="13"/>
  <c r="G51" i="13" s="1"/>
  <c r="F32" i="13"/>
  <c r="F51" i="13" s="1"/>
  <c r="E32" i="13"/>
  <c r="E51" i="13" s="1"/>
  <c r="D32" i="13"/>
  <c r="D51" i="13" s="1"/>
  <c r="C32" i="13"/>
  <c r="C51" i="13" s="1"/>
  <c r="B32" i="13"/>
  <c r="A32" i="13"/>
  <c r="H30" i="13"/>
  <c r="G30" i="13"/>
  <c r="F30" i="13"/>
  <c r="E30" i="13"/>
  <c r="D30" i="13"/>
  <c r="C30" i="13"/>
  <c r="B30" i="13"/>
  <c r="A30" i="13"/>
  <c r="H29" i="13"/>
  <c r="G29" i="13"/>
  <c r="F29" i="13"/>
  <c r="E29" i="13"/>
  <c r="D29" i="13"/>
  <c r="C29" i="13"/>
  <c r="B29" i="13"/>
  <c r="A29" i="13"/>
  <c r="H28" i="13"/>
  <c r="G28" i="13"/>
  <c r="F28" i="13"/>
  <c r="E28" i="13"/>
  <c r="D28" i="13"/>
  <c r="C28" i="13"/>
  <c r="B28" i="13"/>
  <c r="A28" i="13"/>
  <c r="H27" i="13"/>
  <c r="H31" i="13" s="1"/>
  <c r="G27" i="13"/>
  <c r="G31" i="13" s="1"/>
  <c r="F27" i="13"/>
  <c r="F31" i="13" s="1"/>
  <c r="E27" i="13"/>
  <c r="E31" i="13" s="1"/>
  <c r="D27" i="13"/>
  <c r="D31" i="13" s="1"/>
  <c r="C27" i="13"/>
  <c r="C31" i="13" s="1"/>
  <c r="B27" i="13"/>
  <c r="A27" i="13"/>
  <c r="H26" i="13"/>
  <c r="F26" i="13"/>
  <c r="H25" i="13"/>
  <c r="G25" i="13"/>
  <c r="F25" i="13"/>
  <c r="E25" i="13"/>
  <c r="D25" i="13"/>
  <c r="C25" i="13"/>
  <c r="B25" i="13"/>
  <c r="A25" i="13"/>
  <c r="H24" i="13"/>
  <c r="G24" i="13"/>
  <c r="F24" i="13"/>
  <c r="E24" i="13"/>
  <c r="D24" i="13"/>
  <c r="C24" i="13"/>
  <c r="B24" i="13"/>
  <c r="A24" i="13"/>
  <c r="H23" i="13"/>
  <c r="G23" i="13"/>
  <c r="F23" i="13"/>
  <c r="E23" i="13"/>
  <c r="D23" i="13"/>
  <c r="C23" i="13"/>
  <c r="B23" i="13"/>
  <c r="A23" i="13"/>
  <c r="H22" i="13"/>
  <c r="G22" i="13"/>
  <c r="F22" i="13"/>
  <c r="E22" i="13"/>
  <c r="D22" i="13"/>
  <c r="C22" i="13"/>
  <c r="B22" i="13"/>
  <c r="A22" i="13"/>
  <c r="H21" i="13"/>
  <c r="G21" i="13"/>
  <c r="F21" i="13"/>
  <c r="E21" i="13"/>
  <c r="D21" i="13"/>
  <c r="C21" i="13"/>
  <c r="B21" i="13"/>
  <c r="A21" i="13"/>
  <c r="H20" i="13"/>
  <c r="G20" i="13"/>
  <c r="F20" i="13"/>
  <c r="E20" i="13"/>
  <c r="D20" i="13"/>
  <c r="C20" i="13"/>
  <c r="B20" i="13"/>
  <c r="A20" i="13"/>
  <c r="H19" i="13"/>
  <c r="G19" i="13"/>
  <c r="F19" i="13"/>
  <c r="E19" i="13"/>
  <c r="D19" i="13"/>
  <c r="C19" i="13"/>
  <c r="B19" i="13"/>
  <c r="A19" i="13"/>
  <c r="H18" i="13"/>
  <c r="G18" i="13"/>
  <c r="G26" i="13" s="1"/>
  <c r="F18" i="13"/>
  <c r="E18" i="13"/>
  <c r="E26" i="13" s="1"/>
  <c r="D18" i="13"/>
  <c r="D26" i="13" s="1"/>
  <c r="C18" i="13"/>
  <c r="C26" i="13" s="1"/>
  <c r="B18" i="13"/>
  <c r="A18" i="13"/>
  <c r="C17" i="13"/>
  <c r="H16" i="13"/>
  <c r="G16" i="13"/>
  <c r="F16" i="13"/>
  <c r="E16" i="13"/>
  <c r="D16" i="13"/>
  <c r="C16" i="13"/>
  <c r="B16" i="13"/>
  <c r="A16" i="13"/>
  <c r="H15" i="13"/>
  <c r="G15" i="13"/>
  <c r="F15" i="13"/>
  <c r="E15" i="13"/>
  <c r="D15" i="13"/>
  <c r="C15" i="13"/>
  <c r="B15" i="13"/>
  <c r="A15" i="13"/>
  <c r="H14" i="13"/>
  <c r="G14" i="13"/>
  <c r="F14" i="13"/>
  <c r="E14" i="13"/>
  <c r="D14" i="13"/>
  <c r="C14" i="13"/>
  <c r="B14" i="13"/>
  <c r="A14" i="13"/>
  <c r="H13" i="13"/>
  <c r="G13" i="13"/>
  <c r="F13" i="13"/>
  <c r="E13" i="13"/>
  <c r="D13" i="13"/>
  <c r="C13" i="13"/>
  <c r="B13" i="13"/>
  <c r="A13" i="13"/>
  <c r="H12" i="13"/>
  <c r="G12" i="13"/>
  <c r="F12" i="13"/>
  <c r="E12" i="13"/>
  <c r="D12" i="13"/>
  <c r="C12" i="13"/>
  <c r="B12" i="13"/>
  <c r="A12" i="13"/>
  <c r="H11" i="13"/>
  <c r="G11" i="13"/>
  <c r="F11" i="13"/>
  <c r="E11" i="13"/>
  <c r="D11" i="13"/>
  <c r="C11" i="13"/>
  <c r="B11" i="13"/>
  <c r="A11" i="13"/>
  <c r="H10" i="13"/>
  <c r="G10" i="13"/>
  <c r="F10" i="13"/>
  <c r="E10" i="13"/>
  <c r="D10" i="13"/>
  <c r="C10" i="13"/>
  <c r="B10" i="13"/>
  <c r="A10" i="13"/>
  <c r="H9" i="13"/>
  <c r="G9" i="13"/>
  <c r="F9" i="13"/>
  <c r="E9" i="13"/>
  <c r="D9" i="13"/>
  <c r="C9" i="13"/>
  <c r="B9" i="13"/>
  <c r="A9" i="13"/>
  <c r="H8" i="13"/>
  <c r="G8" i="13"/>
  <c r="F8" i="13"/>
  <c r="E8" i="13"/>
  <c r="D8" i="13"/>
  <c r="D17" i="13" s="1"/>
  <c r="C8" i="13"/>
  <c r="B8" i="13"/>
  <c r="A8" i="13"/>
  <c r="H7" i="13"/>
  <c r="G7" i="13"/>
  <c r="F7" i="13"/>
  <c r="E7" i="13"/>
  <c r="C7" i="13"/>
  <c r="H6" i="13"/>
  <c r="G6" i="13"/>
  <c r="F6" i="13"/>
  <c r="E6" i="13"/>
  <c r="D6" i="13"/>
  <c r="C6" i="13"/>
  <c r="H5" i="13"/>
  <c r="G5" i="13"/>
  <c r="F5" i="13"/>
  <c r="E5" i="13"/>
  <c r="D5" i="13"/>
  <c r="C5" i="13"/>
  <c r="A2" i="13"/>
  <c r="C60" i="13" l="1"/>
  <c r="D60" i="13"/>
  <c r="D61" i="13" s="1"/>
  <c r="E60" i="13"/>
  <c r="F17" i="13"/>
  <c r="F61" i="13" s="1"/>
  <c r="F60" i="13"/>
  <c r="H60" i="13"/>
  <c r="C61" i="13"/>
  <c r="E17" i="13"/>
  <c r="G17" i="13"/>
  <c r="G61" i="13" s="1"/>
  <c r="H17" i="13"/>
  <c r="H61" i="13" l="1"/>
  <c r="E61" i="13"/>
  <c r="H35" i="12"/>
  <c r="G35" i="12"/>
  <c r="F35" i="12"/>
  <c r="E35" i="12"/>
  <c r="D35" i="12"/>
  <c r="C35" i="12"/>
  <c r="H32" i="12"/>
  <c r="G32" i="12"/>
  <c r="F32" i="12"/>
  <c r="E32" i="12"/>
  <c r="D32" i="12"/>
  <c r="C32" i="12"/>
  <c r="B32" i="12"/>
  <c r="A32" i="12"/>
  <c r="H31" i="12"/>
  <c r="G31" i="12"/>
  <c r="F31" i="12"/>
  <c r="E31" i="12"/>
  <c r="D31" i="12"/>
  <c r="C31" i="12"/>
  <c r="B31" i="12"/>
  <c r="A31" i="12"/>
  <c r="H30" i="12"/>
  <c r="G30" i="12"/>
  <c r="F30" i="12"/>
  <c r="E30" i="12"/>
  <c r="D30" i="12"/>
  <c r="C30" i="12"/>
  <c r="B30" i="12"/>
  <c r="A30" i="12"/>
  <c r="H29" i="12"/>
  <c r="G29" i="12"/>
  <c r="F29" i="12"/>
  <c r="E29" i="12"/>
  <c r="D29" i="12"/>
  <c r="C29" i="12"/>
  <c r="B29" i="12"/>
  <c r="A29" i="12"/>
  <c r="H28" i="12"/>
  <c r="G28" i="12"/>
  <c r="F28" i="12"/>
  <c r="E28" i="12"/>
  <c r="D28" i="12"/>
  <c r="C28" i="12"/>
  <c r="B28" i="12"/>
  <c r="A28" i="12"/>
  <c r="H27" i="12"/>
  <c r="G27" i="12"/>
  <c r="F27" i="12"/>
  <c r="E27" i="12"/>
  <c r="D27" i="12"/>
  <c r="C27" i="12"/>
  <c r="B27" i="12"/>
  <c r="A27" i="12"/>
  <c r="H26" i="12"/>
  <c r="G26" i="12"/>
  <c r="F26" i="12"/>
  <c r="E26" i="12"/>
  <c r="D26" i="12"/>
  <c r="C26" i="12"/>
  <c r="B26" i="12"/>
  <c r="A26" i="12"/>
  <c r="H25" i="12"/>
  <c r="G25" i="12"/>
  <c r="F25" i="12"/>
  <c r="E25" i="12"/>
  <c r="D25" i="12"/>
  <c r="C25" i="12"/>
  <c r="B25" i="12"/>
  <c r="A25" i="12"/>
  <c r="H24" i="12"/>
  <c r="G24" i="12"/>
  <c r="F24" i="12"/>
  <c r="E24" i="12"/>
  <c r="D24" i="12"/>
  <c r="C24" i="12"/>
  <c r="B24" i="12"/>
  <c r="A24" i="12"/>
  <c r="H23" i="12"/>
  <c r="H33" i="12" s="1"/>
  <c r="G23" i="12"/>
  <c r="G33" i="12" s="1"/>
  <c r="F23" i="12"/>
  <c r="F33" i="12" s="1"/>
  <c r="E23" i="12"/>
  <c r="E33" i="12" s="1"/>
  <c r="D23" i="12"/>
  <c r="D33" i="12" s="1"/>
  <c r="C23" i="12"/>
  <c r="C33" i="12" s="1"/>
  <c r="B23" i="12"/>
  <c r="A23" i="12"/>
  <c r="H21" i="12"/>
  <c r="G21" i="12"/>
  <c r="F21" i="12"/>
  <c r="E21" i="12"/>
  <c r="D21" i="12"/>
  <c r="C21" i="12"/>
  <c r="B21" i="12"/>
  <c r="A21" i="12"/>
  <c r="H20" i="12"/>
  <c r="G20" i="12"/>
  <c r="F20" i="12"/>
  <c r="E20" i="12"/>
  <c r="D20" i="12"/>
  <c r="C20" i="12"/>
  <c r="B20" i="12"/>
  <c r="A20" i="12"/>
  <c r="H19" i="12"/>
  <c r="G19" i="12"/>
  <c r="F19" i="12"/>
  <c r="E19" i="12"/>
  <c r="D19" i="12"/>
  <c r="C19" i="12"/>
  <c r="B19" i="12"/>
  <c r="A19" i="12"/>
  <c r="H18" i="12"/>
  <c r="H22" i="12" s="1"/>
  <c r="G18" i="12"/>
  <c r="G22" i="12" s="1"/>
  <c r="F18" i="12"/>
  <c r="F22" i="12" s="1"/>
  <c r="E18" i="12"/>
  <c r="E22" i="12" s="1"/>
  <c r="D18" i="12"/>
  <c r="D22" i="12" s="1"/>
  <c r="C18" i="12"/>
  <c r="C22" i="12" s="1"/>
  <c r="B18" i="12"/>
  <c r="A18" i="12"/>
  <c r="H16" i="12"/>
  <c r="G16" i="12"/>
  <c r="F16" i="12"/>
  <c r="E16" i="12"/>
  <c r="D16" i="12"/>
  <c r="C16" i="12"/>
  <c r="B16" i="12"/>
  <c r="A16" i="12"/>
  <c r="H15" i="12"/>
  <c r="G15" i="12"/>
  <c r="F15" i="12"/>
  <c r="E15" i="12"/>
  <c r="D15" i="12"/>
  <c r="C15" i="12"/>
  <c r="B15" i="12"/>
  <c r="A15" i="12"/>
  <c r="H14" i="12"/>
  <c r="G14" i="12"/>
  <c r="F14" i="12"/>
  <c r="E14" i="12"/>
  <c r="D14" i="12"/>
  <c r="C14" i="12"/>
  <c r="B14" i="12"/>
  <c r="A14" i="12"/>
  <c r="H13" i="12"/>
  <c r="G13" i="12"/>
  <c r="F13" i="12"/>
  <c r="E13" i="12"/>
  <c r="D13" i="12"/>
  <c r="C13" i="12"/>
  <c r="B13" i="12"/>
  <c r="A13" i="12"/>
  <c r="H12" i="12"/>
  <c r="G12" i="12"/>
  <c r="F12" i="12"/>
  <c r="E12" i="12"/>
  <c r="D12" i="12"/>
  <c r="C12" i="12"/>
  <c r="B12" i="12"/>
  <c r="A12" i="12"/>
  <c r="H11" i="12"/>
  <c r="G11" i="12"/>
  <c r="F11" i="12"/>
  <c r="E11" i="12"/>
  <c r="D11" i="12"/>
  <c r="C11" i="12"/>
  <c r="B11" i="12"/>
  <c r="A11" i="12"/>
  <c r="H10" i="12"/>
  <c r="G10" i="12"/>
  <c r="F10" i="12"/>
  <c r="E10" i="12"/>
  <c r="D10" i="12"/>
  <c r="C10" i="12"/>
  <c r="B10" i="12"/>
  <c r="A10" i="12"/>
  <c r="H9" i="12"/>
  <c r="G9" i="12"/>
  <c r="F9" i="12"/>
  <c r="E9" i="12"/>
  <c r="D9" i="12"/>
  <c r="C9" i="12"/>
  <c r="B9" i="12"/>
  <c r="A9" i="12"/>
  <c r="H8" i="12"/>
  <c r="G8" i="12"/>
  <c r="F8" i="12"/>
  <c r="E8" i="12"/>
  <c r="D8" i="12"/>
  <c r="C8" i="12"/>
  <c r="C17" i="12" s="1"/>
  <c r="B8" i="12"/>
  <c r="A8" i="12"/>
  <c r="H7" i="12"/>
  <c r="G7" i="12"/>
  <c r="F7" i="12"/>
  <c r="E7" i="12"/>
  <c r="C7" i="12"/>
  <c r="H6" i="12"/>
  <c r="G6" i="12"/>
  <c r="F6" i="12"/>
  <c r="E6" i="12"/>
  <c r="D6" i="12"/>
  <c r="C6" i="12"/>
  <c r="H5" i="12"/>
  <c r="G5" i="12"/>
  <c r="F5" i="12"/>
  <c r="E5" i="12"/>
  <c r="D5" i="12"/>
  <c r="C5" i="12"/>
  <c r="A2" i="12"/>
  <c r="G17" i="12" l="1"/>
  <c r="G36" i="12" s="1"/>
  <c r="C36" i="12"/>
  <c r="H17" i="12"/>
  <c r="H36" i="12" s="1"/>
  <c r="D17" i="12"/>
  <c r="D36" i="12" s="1"/>
  <c r="E17" i="12"/>
  <c r="E36" i="12" s="1"/>
  <c r="F17" i="12"/>
  <c r="F36" i="12" s="1"/>
  <c r="H41" i="11" l="1"/>
  <c r="H42" i="11" s="1"/>
  <c r="G41" i="11"/>
  <c r="G42" i="11" s="1"/>
  <c r="F41" i="11"/>
  <c r="F42" i="11" s="1"/>
  <c r="E41" i="11"/>
  <c r="E42" i="11" s="1"/>
  <c r="D41" i="11"/>
  <c r="D42" i="11" s="1"/>
  <c r="C41" i="11"/>
  <c r="C42" i="11" s="1"/>
  <c r="B41" i="11"/>
  <c r="A41" i="11"/>
  <c r="H39" i="11"/>
  <c r="G39" i="11"/>
  <c r="F39" i="11"/>
  <c r="E39" i="11"/>
  <c r="D39" i="11"/>
  <c r="C39" i="11"/>
  <c r="B39" i="11"/>
  <c r="A39" i="11"/>
  <c r="H38" i="11"/>
  <c r="G38" i="11"/>
  <c r="F38" i="11"/>
  <c r="E38" i="11"/>
  <c r="D38" i="11"/>
  <c r="C38" i="11"/>
  <c r="B38" i="11"/>
  <c r="A38" i="11"/>
  <c r="H37" i="11"/>
  <c r="G37" i="11"/>
  <c r="F37" i="11"/>
  <c r="E37" i="11"/>
  <c r="D37" i="11"/>
  <c r="C37" i="11"/>
  <c r="B37" i="11"/>
  <c r="A37" i="11"/>
  <c r="H36" i="11"/>
  <c r="G36" i="11"/>
  <c r="F36" i="11"/>
  <c r="E36" i="11"/>
  <c r="D36" i="11"/>
  <c r="C36" i="11"/>
  <c r="B36" i="11"/>
  <c r="A36" i="11"/>
  <c r="H35" i="11"/>
  <c r="G35" i="11"/>
  <c r="F35" i="11"/>
  <c r="E35" i="11"/>
  <c r="D35" i="11"/>
  <c r="C35" i="11"/>
  <c r="B35" i="11"/>
  <c r="A35" i="11"/>
  <c r="H34" i="11"/>
  <c r="G34" i="11"/>
  <c r="F34" i="11"/>
  <c r="E34" i="11"/>
  <c r="D34" i="11"/>
  <c r="C34" i="11"/>
  <c r="B34" i="11"/>
  <c r="A34" i="11"/>
  <c r="H33" i="11"/>
  <c r="G33" i="11"/>
  <c r="F33" i="11"/>
  <c r="E33" i="11"/>
  <c r="D33" i="11"/>
  <c r="C33" i="11"/>
  <c r="B33" i="11"/>
  <c r="A33" i="11"/>
  <c r="H32" i="11"/>
  <c r="G32" i="11"/>
  <c r="F32" i="11"/>
  <c r="E32" i="11"/>
  <c r="D32" i="11"/>
  <c r="C32" i="11"/>
  <c r="B32" i="11"/>
  <c r="A32" i="11"/>
  <c r="H31" i="11"/>
  <c r="H40" i="11" s="1"/>
  <c r="G31" i="11"/>
  <c r="G40" i="11" s="1"/>
  <c r="F31" i="11"/>
  <c r="F40" i="11" s="1"/>
  <c r="E31" i="11"/>
  <c r="E40" i="11" s="1"/>
  <c r="D31" i="11"/>
  <c r="D40" i="11" s="1"/>
  <c r="C31" i="11"/>
  <c r="C40" i="11" s="1"/>
  <c r="B31" i="11"/>
  <c r="A31" i="11"/>
  <c r="D30" i="11"/>
  <c r="H29" i="11"/>
  <c r="H30" i="11" s="1"/>
  <c r="G29" i="11"/>
  <c r="G30" i="11" s="1"/>
  <c r="F29" i="11"/>
  <c r="F30" i="11" s="1"/>
  <c r="E29" i="11"/>
  <c r="E30" i="11" s="1"/>
  <c r="D29" i="11"/>
  <c r="C29" i="11"/>
  <c r="C30" i="11" s="1"/>
  <c r="B29" i="11"/>
  <c r="A29" i="11"/>
  <c r="H27" i="11"/>
  <c r="G27" i="11"/>
  <c r="F27" i="11"/>
  <c r="E27" i="11"/>
  <c r="D27" i="11"/>
  <c r="C27" i="11"/>
  <c r="B27" i="11"/>
  <c r="A27" i="11"/>
  <c r="H26" i="11"/>
  <c r="G26" i="11"/>
  <c r="F26" i="11"/>
  <c r="E26" i="11"/>
  <c r="D26" i="11"/>
  <c r="C26" i="11"/>
  <c r="B26" i="11"/>
  <c r="A26" i="11"/>
  <c r="H25" i="11"/>
  <c r="G25" i="11"/>
  <c r="F25" i="11"/>
  <c r="E25" i="11"/>
  <c r="D25" i="11"/>
  <c r="C25" i="11"/>
  <c r="B25" i="11"/>
  <c r="A25" i="11"/>
  <c r="H24" i="11"/>
  <c r="G24" i="11"/>
  <c r="F24" i="11"/>
  <c r="E24" i="11"/>
  <c r="D24" i="11"/>
  <c r="C24" i="11"/>
  <c r="B24" i="11"/>
  <c r="A24" i="11"/>
  <c r="H23" i="11"/>
  <c r="G23" i="11"/>
  <c r="F23" i="11"/>
  <c r="E23" i="11"/>
  <c r="D23" i="11"/>
  <c r="C23" i="11"/>
  <c r="B23" i="11"/>
  <c r="A23" i="11"/>
  <c r="H22" i="11"/>
  <c r="H28" i="11" s="1"/>
  <c r="G22" i="11"/>
  <c r="G28" i="11" s="1"/>
  <c r="F22" i="11"/>
  <c r="F28" i="11" s="1"/>
  <c r="E22" i="11"/>
  <c r="E28" i="11" s="1"/>
  <c r="D22" i="11"/>
  <c r="D28" i="11" s="1"/>
  <c r="C22" i="11"/>
  <c r="C28" i="11" s="1"/>
  <c r="B22" i="11"/>
  <c r="A22" i="11"/>
  <c r="E21" i="11"/>
  <c r="H18" i="11"/>
  <c r="G18" i="11"/>
  <c r="F18" i="11"/>
  <c r="E18" i="11"/>
  <c r="D18" i="11"/>
  <c r="C18" i="11"/>
  <c r="B18" i="11"/>
  <c r="A18" i="11"/>
  <c r="H17" i="11"/>
  <c r="G17" i="11"/>
  <c r="F17" i="11"/>
  <c r="E17" i="11"/>
  <c r="D17" i="11"/>
  <c r="C17" i="11"/>
  <c r="B17" i="11"/>
  <c r="A17" i="11"/>
  <c r="H16" i="11"/>
  <c r="G16" i="11"/>
  <c r="F16" i="11"/>
  <c r="E16" i="11"/>
  <c r="D16" i="11"/>
  <c r="C16" i="11"/>
  <c r="B16" i="11"/>
  <c r="A16" i="11"/>
  <c r="H15" i="11"/>
  <c r="G15" i="11"/>
  <c r="F15" i="11"/>
  <c r="E15" i="11"/>
  <c r="D15" i="11"/>
  <c r="C15" i="11"/>
  <c r="B15" i="11"/>
  <c r="A15" i="11"/>
  <c r="H14" i="11"/>
  <c r="G14" i="11"/>
  <c r="F14" i="11"/>
  <c r="E14" i="11"/>
  <c r="D14" i="11"/>
  <c r="C14" i="11"/>
  <c r="B14" i="11"/>
  <c r="A14" i="11"/>
  <c r="H13" i="11"/>
  <c r="G13" i="11"/>
  <c r="F13" i="11"/>
  <c r="E13" i="11"/>
  <c r="D13" i="11"/>
  <c r="C13" i="11"/>
  <c r="B13" i="11"/>
  <c r="A13" i="11"/>
  <c r="H12" i="11"/>
  <c r="G12" i="11"/>
  <c r="F12" i="11"/>
  <c r="E12" i="11"/>
  <c r="D12" i="11"/>
  <c r="C12" i="11"/>
  <c r="B12" i="11"/>
  <c r="A12" i="11"/>
  <c r="H11" i="11"/>
  <c r="G11" i="11"/>
  <c r="F11" i="11"/>
  <c r="E11" i="11"/>
  <c r="D11" i="11"/>
  <c r="C11" i="11"/>
  <c r="B11" i="11"/>
  <c r="A11" i="11"/>
  <c r="H10" i="11"/>
  <c r="H21" i="11" s="1"/>
  <c r="G10" i="11"/>
  <c r="F10" i="11"/>
  <c r="F21" i="11" s="1"/>
  <c r="E10" i="11"/>
  <c r="D10" i="11"/>
  <c r="D21" i="11" s="1"/>
  <c r="C10" i="11"/>
  <c r="C21" i="11" s="1"/>
  <c r="B10" i="11"/>
  <c r="A10" i="11"/>
  <c r="H9" i="11"/>
  <c r="G9" i="11"/>
  <c r="F9" i="11"/>
  <c r="E9" i="11"/>
  <c r="C9" i="11"/>
  <c r="H8" i="11"/>
  <c r="G8" i="11"/>
  <c r="F8" i="11"/>
  <c r="E8" i="11"/>
  <c r="D8" i="11"/>
  <c r="C8" i="11"/>
  <c r="H7" i="11"/>
  <c r="G7" i="11"/>
  <c r="F7" i="11"/>
  <c r="E7" i="11"/>
  <c r="D7" i="11"/>
  <c r="C7" i="11"/>
  <c r="A4" i="11"/>
  <c r="H43" i="11" l="1"/>
  <c r="E43" i="11"/>
  <c r="G21" i="11"/>
  <c r="G43" i="11" s="1"/>
  <c r="C43" i="11"/>
  <c r="D43" i="11"/>
  <c r="F43" i="11"/>
  <c r="H39" i="10" l="1"/>
  <c r="H40" i="10" s="1"/>
  <c r="G39" i="10"/>
  <c r="G40" i="10" s="1"/>
  <c r="F39" i="10"/>
  <c r="F40" i="10" s="1"/>
  <c r="E39" i="10"/>
  <c r="E40" i="10" s="1"/>
  <c r="D39" i="10"/>
  <c r="D40" i="10" s="1"/>
  <c r="C39" i="10"/>
  <c r="C40" i="10" s="1"/>
  <c r="B39" i="10"/>
  <c r="H37" i="10"/>
  <c r="G37" i="10"/>
  <c r="F37" i="10"/>
  <c r="E37" i="10"/>
  <c r="D37" i="10"/>
  <c r="C37" i="10"/>
  <c r="B37" i="10"/>
  <c r="A37" i="10"/>
  <c r="H36" i="10"/>
  <c r="G36" i="10"/>
  <c r="F36" i="10"/>
  <c r="E36" i="10"/>
  <c r="D36" i="10"/>
  <c r="C36" i="10"/>
  <c r="B36" i="10"/>
  <c r="A36" i="10"/>
  <c r="H35" i="10"/>
  <c r="G35" i="10"/>
  <c r="F35" i="10"/>
  <c r="E35" i="10"/>
  <c r="D35" i="10"/>
  <c r="C35" i="10"/>
  <c r="B35" i="10"/>
  <c r="A35" i="10"/>
  <c r="H34" i="10"/>
  <c r="G34" i="10"/>
  <c r="F34" i="10"/>
  <c r="E34" i="10"/>
  <c r="D34" i="10"/>
  <c r="C34" i="10"/>
  <c r="B34" i="10"/>
  <c r="A34" i="10"/>
  <c r="H33" i="10"/>
  <c r="G33" i="10"/>
  <c r="F33" i="10"/>
  <c r="E33" i="10"/>
  <c r="D33" i="10"/>
  <c r="C33" i="10"/>
  <c r="B33" i="10"/>
  <c r="A33" i="10"/>
  <c r="H32" i="10"/>
  <c r="G32" i="10"/>
  <c r="F32" i="10"/>
  <c r="E32" i="10"/>
  <c r="D32" i="10"/>
  <c r="C32" i="10"/>
  <c r="B32" i="10"/>
  <c r="A32" i="10"/>
  <c r="H31" i="10"/>
  <c r="G31" i="10"/>
  <c r="F31" i="10"/>
  <c r="E31" i="10"/>
  <c r="D31" i="10"/>
  <c r="C31" i="10"/>
  <c r="B31" i="10"/>
  <c r="A31" i="10"/>
  <c r="H30" i="10"/>
  <c r="G30" i="10"/>
  <c r="F30" i="10"/>
  <c r="E30" i="10"/>
  <c r="D30" i="10"/>
  <c r="C30" i="10"/>
  <c r="B30" i="10"/>
  <c r="A30" i="10"/>
  <c r="H29" i="10"/>
  <c r="H38" i="10" s="1"/>
  <c r="G29" i="10"/>
  <c r="G38" i="10" s="1"/>
  <c r="F29" i="10"/>
  <c r="F38" i="10" s="1"/>
  <c r="E29" i="10"/>
  <c r="E38" i="10" s="1"/>
  <c r="D29" i="10"/>
  <c r="D38" i="10" s="1"/>
  <c r="C29" i="10"/>
  <c r="C38" i="10" s="1"/>
  <c r="B29" i="10"/>
  <c r="A29" i="10"/>
  <c r="H27" i="10"/>
  <c r="G27" i="10"/>
  <c r="F27" i="10"/>
  <c r="E27" i="10"/>
  <c r="D27" i="10"/>
  <c r="C27" i="10"/>
  <c r="B27" i="10"/>
  <c r="A27" i="10"/>
  <c r="H26" i="10"/>
  <c r="G26" i="10"/>
  <c r="F26" i="10"/>
  <c r="E26" i="10"/>
  <c r="D26" i="10"/>
  <c r="C26" i="10"/>
  <c r="B26" i="10"/>
  <c r="A26" i="10"/>
  <c r="H25" i="10"/>
  <c r="H28" i="10" s="1"/>
  <c r="G25" i="10"/>
  <c r="G28" i="10" s="1"/>
  <c r="F25" i="10"/>
  <c r="F28" i="10" s="1"/>
  <c r="E25" i="10"/>
  <c r="E28" i="10" s="1"/>
  <c r="D25" i="10"/>
  <c r="D28" i="10" s="1"/>
  <c r="C25" i="10"/>
  <c r="C28" i="10" s="1"/>
  <c r="B25" i="10"/>
  <c r="A25" i="10"/>
  <c r="H24" i="10"/>
  <c r="G24" i="10"/>
  <c r="F24" i="10"/>
  <c r="E24" i="10"/>
  <c r="D24" i="10"/>
  <c r="C24" i="10"/>
  <c r="H23" i="10"/>
  <c r="G23" i="10"/>
  <c r="F23" i="10"/>
  <c r="E23" i="10"/>
  <c r="D23" i="10"/>
  <c r="C23" i="10"/>
  <c r="B23" i="10"/>
  <c r="A23" i="10"/>
  <c r="H22" i="10"/>
  <c r="G22" i="10"/>
  <c r="F22" i="10"/>
  <c r="E22" i="10"/>
  <c r="D22" i="10"/>
  <c r="C22" i="10"/>
  <c r="B22" i="10"/>
  <c r="A22" i="10"/>
  <c r="H21" i="10"/>
  <c r="G21" i="10"/>
  <c r="F21" i="10"/>
  <c r="E21" i="10"/>
  <c r="D21" i="10"/>
  <c r="C21" i="10"/>
  <c r="B21" i="10"/>
  <c r="A21" i="10"/>
  <c r="F20" i="10"/>
  <c r="F41" i="10" s="1"/>
  <c r="H19" i="10"/>
  <c r="G19" i="10"/>
  <c r="F19" i="10"/>
  <c r="E19" i="10"/>
  <c r="D19" i="10"/>
  <c r="C19" i="10"/>
  <c r="B19" i="10"/>
  <c r="A19" i="10"/>
  <c r="H18" i="10"/>
  <c r="G18" i="10"/>
  <c r="F18" i="10"/>
  <c r="E18" i="10"/>
  <c r="D18" i="10"/>
  <c r="C18" i="10"/>
  <c r="B18" i="10"/>
  <c r="A18" i="10"/>
  <c r="H17" i="10"/>
  <c r="G17" i="10"/>
  <c r="F17" i="10"/>
  <c r="E17" i="10"/>
  <c r="D17" i="10"/>
  <c r="C17" i="10"/>
  <c r="B17" i="10"/>
  <c r="A17" i="10"/>
  <c r="H16" i="10"/>
  <c r="G16" i="10"/>
  <c r="F16" i="10"/>
  <c r="E16" i="10"/>
  <c r="D16" i="10"/>
  <c r="C16" i="10"/>
  <c r="B16" i="10"/>
  <c r="A16" i="10"/>
  <c r="H15" i="10"/>
  <c r="G15" i="10"/>
  <c r="F15" i="10"/>
  <c r="E15" i="10"/>
  <c r="D15" i="10"/>
  <c r="C15" i="10"/>
  <c r="B15" i="10"/>
  <c r="A15" i="10"/>
  <c r="H14" i="10"/>
  <c r="G14" i="10"/>
  <c r="F14" i="10"/>
  <c r="E14" i="10"/>
  <c r="D14" i="10"/>
  <c r="C14" i="10"/>
  <c r="B14" i="10"/>
  <c r="A14" i="10"/>
  <c r="H13" i="10"/>
  <c r="G13" i="10"/>
  <c r="F13" i="10"/>
  <c r="E13" i="10"/>
  <c r="D13" i="10"/>
  <c r="C13" i="10"/>
  <c r="B13" i="10"/>
  <c r="A13" i="10"/>
  <c r="H12" i="10"/>
  <c r="G12" i="10"/>
  <c r="F12" i="10"/>
  <c r="E12" i="10"/>
  <c r="D12" i="10"/>
  <c r="C12" i="10"/>
  <c r="B12" i="10"/>
  <c r="A12" i="10"/>
  <c r="H11" i="10"/>
  <c r="G11" i="10"/>
  <c r="F11" i="10"/>
  <c r="E11" i="10"/>
  <c r="D11" i="10"/>
  <c r="C11" i="10"/>
  <c r="B11" i="10"/>
  <c r="A11" i="10"/>
  <c r="H10" i="10"/>
  <c r="H20" i="10" s="1"/>
  <c r="H41" i="10" s="1"/>
  <c r="G10" i="10"/>
  <c r="G20" i="10" s="1"/>
  <c r="G41" i="10" s="1"/>
  <c r="F10" i="10"/>
  <c r="E10" i="10"/>
  <c r="E20" i="10" s="1"/>
  <c r="D10" i="10"/>
  <c r="D20" i="10" s="1"/>
  <c r="C10" i="10"/>
  <c r="C20" i="10" s="1"/>
  <c r="B10" i="10"/>
  <c r="A10" i="10"/>
  <c r="H9" i="10"/>
  <c r="G9" i="10"/>
  <c r="F9" i="10"/>
  <c r="E9" i="10"/>
  <c r="C9" i="10"/>
  <c r="H8" i="10"/>
  <c r="G8" i="10"/>
  <c r="F8" i="10"/>
  <c r="E8" i="10"/>
  <c r="D8" i="10"/>
  <c r="C8" i="10"/>
  <c r="H7" i="10"/>
  <c r="G7" i="10"/>
  <c r="F7" i="10"/>
  <c r="E7" i="10"/>
  <c r="D7" i="10"/>
  <c r="C7" i="10"/>
  <c r="A4" i="10"/>
  <c r="C41" i="10" l="1"/>
  <c r="D41" i="10"/>
  <c r="E41" i="10"/>
  <c r="H54" i="9" l="1"/>
  <c r="G54" i="9"/>
  <c r="F54" i="9"/>
  <c r="E54" i="9"/>
  <c r="D54" i="9"/>
  <c r="C54" i="9"/>
  <c r="B54" i="9"/>
  <c r="A54" i="9"/>
  <c r="H53" i="9"/>
  <c r="H55" i="9" s="1"/>
  <c r="G53" i="9"/>
  <c r="G55" i="9" s="1"/>
  <c r="F53" i="9"/>
  <c r="F55" i="9" s="1"/>
  <c r="E53" i="9"/>
  <c r="E55" i="9" s="1"/>
  <c r="D53" i="9"/>
  <c r="D55" i="9" s="1"/>
  <c r="C53" i="9"/>
  <c r="C55" i="9" s="1"/>
  <c r="B53" i="9"/>
  <c r="A53" i="9"/>
  <c r="D52" i="9"/>
  <c r="H51" i="9"/>
  <c r="G51" i="9"/>
  <c r="F51" i="9"/>
  <c r="E51" i="9"/>
  <c r="D51" i="9"/>
  <c r="C51" i="9"/>
  <c r="B51" i="9"/>
  <c r="H50" i="9"/>
  <c r="G50" i="9"/>
  <c r="G52" i="9" s="1"/>
  <c r="F50" i="9"/>
  <c r="F52" i="9" s="1"/>
  <c r="E50" i="9"/>
  <c r="E52" i="9" s="1"/>
  <c r="D50" i="9"/>
  <c r="C50" i="9"/>
  <c r="B50" i="9"/>
  <c r="A50" i="9"/>
  <c r="H48" i="9"/>
  <c r="G48" i="9"/>
  <c r="F48" i="9"/>
  <c r="E48" i="9"/>
  <c r="D48" i="9"/>
  <c r="C48" i="9"/>
  <c r="B48" i="9"/>
  <c r="A48" i="9"/>
  <c r="H47" i="9"/>
  <c r="G47" i="9"/>
  <c r="F47" i="9"/>
  <c r="E47" i="9"/>
  <c r="D47" i="9"/>
  <c r="C47" i="9"/>
  <c r="B47" i="9"/>
  <c r="A47" i="9"/>
  <c r="H46" i="9"/>
  <c r="G46" i="9"/>
  <c r="F46" i="9"/>
  <c r="E46" i="9"/>
  <c r="D46" i="9"/>
  <c r="C46" i="9"/>
  <c r="B46" i="9"/>
  <c r="A46" i="9"/>
  <c r="H45" i="9"/>
  <c r="G45" i="9"/>
  <c r="F45" i="9"/>
  <c r="E45" i="9"/>
  <c r="D45" i="9"/>
  <c r="C45" i="9"/>
  <c r="B45" i="9"/>
  <c r="A45" i="9"/>
  <c r="H44" i="9"/>
  <c r="G44" i="9"/>
  <c r="F44" i="9"/>
  <c r="E44" i="9"/>
  <c r="D44" i="9"/>
  <c r="C44" i="9"/>
  <c r="B44" i="9"/>
  <c r="A44" i="9"/>
  <c r="H43" i="9"/>
  <c r="G43" i="9"/>
  <c r="F43" i="9"/>
  <c r="E43" i="9"/>
  <c r="D43" i="9"/>
  <c r="C43" i="9"/>
  <c r="B43" i="9"/>
  <c r="A43" i="9"/>
  <c r="H42" i="9"/>
  <c r="G42" i="9"/>
  <c r="F42" i="9"/>
  <c r="E42" i="9"/>
  <c r="D42" i="9"/>
  <c r="C42" i="9"/>
  <c r="B42" i="9"/>
  <c r="A42" i="9"/>
  <c r="H41" i="9"/>
  <c r="G41" i="9"/>
  <c r="F41" i="9"/>
  <c r="E41" i="9"/>
  <c r="D41" i="9"/>
  <c r="C41" i="9"/>
  <c r="B41" i="9"/>
  <c r="A41" i="9"/>
  <c r="H40" i="9"/>
  <c r="G40" i="9"/>
  <c r="F40" i="9"/>
  <c r="E40" i="9"/>
  <c r="D40" i="9"/>
  <c r="C40" i="9"/>
  <c r="B40" i="9"/>
  <c r="A40" i="9"/>
  <c r="H39" i="9"/>
  <c r="G39" i="9"/>
  <c r="F39" i="9"/>
  <c r="E39" i="9"/>
  <c r="D39" i="9"/>
  <c r="C39" i="9"/>
  <c r="B39" i="9"/>
  <c r="A39" i="9"/>
  <c r="H38" i="9"/>
  <c r="G38" i="9"/>
  <c r="F38" i="9"/>
  <c r="E38" i="9"/>
  <c r="D38" i="9"/>
  <c r="C38" i="9"/>
  <c r="B38" i="9"/>
  <c r="A38" i="9"/>
  <c r="H37" i="9"/>
  <c r="G37" i="9"/>
  <c r="F37" i="9"/>
  <c r="E37" i="9"/>
  <c r="D37" i="9"/>
  <c r="C37" i="9"/>
  <c r="B37" i="9"/>
  <c r="A37" i="9"/>
  <c r="H36" i="9"/>
  <c r="G36" i="9"/>
  <c r="F36" i="9"/>
  <c r="E36" i="9"/>
  <c r="D36" i="9"/>
  <c r="C36" i="9"/>
  <c r="B36" i="9"/>
  <c r="A36" i="9"/>
  <c r="H35" i="9"/>
  <c r="G35" i="9"/>
  <c r="F35" i="9"/>
  <c r="E35" i="9"/>
  <c r="D35" i="9"/>
  <c r="C35" i="9"/>
  <c r="B35" i="9"/>
  <c r="A35" i="9"/>
  <c r="H34" i="9"/>
  <c r="G34" i="9"/>
  <c r="F34" i="9"/>
  <c r="E34" i="9"/>
  <c r="D34" i="9"/>
  <c r="C34" i="9"/>
  <c r="B34" i="9"/>
  <c r="A34" i="9"/>
  <c r="H33" i="9"/>
  <c r="H49" i="9" s="1"/>
  <c r="G33" i="9"/>
  <c r="G49" i="9" s="1"/>
  <c r="F33" i="9"/>
  <c r="F49" i="9" s="1"/>
  <c r="E33" i="9"/>
  <c r="E49" i="9" s="1"/>
  <c r="D33" i="9"/>
  <c r="D49" i="9" s="1"/>
  <c r="C33" i="9"/>
  <c r="C49" i="9" s="1"/>
  <c r="B33" i="9"/>
  <c r="A33" i="9"/>
  <c r="G32" i="9"/>
  <c r="H31" i="9"/>
  <c r="G31" i="9"/>
  <c r="F31" i="9"/>
  <c r="E31" i="9"/>
  <c r="D31" i="9"/>
  <c r="C31" i="9"/>
  <c r="B31" i="9"/>
  <c r="A31" i="9"/>
  <c r="H30" i="9"/>
  <c r="G30" i="9"/>
  <c r="F30" i="9"/>
  <c r="E30" i="9"/>
  <c r="D30" i="9"/>
  <c r="C30" i="9"/>
  <c r="B30" i="9"/>
  <c r="A30" i="9"/>
  <c r="H29" i="9"/>
  <c r="G29" i="9"/>
  <c r="F29" i="9"/>
  <c r="E29" i="9"/>
  <c r="D29" i="9"/>
  <c r="C29" i="9"/>
  <c r="B29" i="9"/>
  <c r="A29" i="9"/>
  <c r="H28" i="9"/>
  <c r="G28" i="9"/>
  <c r="F28" i="9"/>
  <c r="E28" i="9"/>
  <c r="D28" i="9"/>
  <c r="C28" i="9"/>
  <c r="B28" i="9"/>
  <c r="A28" i="9"/>
  <c r="H27" i="9"/>
  <c r="G27" i="9"/>
  <c r="F27" i="9"/>
  <c r="E27" i="9"/>
  <c r="D27" i="9"/>
  <c r="C27" i="9"/>
  <c r="B27" i="9"/>
  <c r="A27" i="9"/>
  <c r="H26" i="9"/>
  <c r="H32" i="9" s="1"/>
  <c r="G26" i="9"/>
  <c r="F26" i="9"/>
  <c r="F32" i="9" s="1"/>
  <c r="E26" i="9"/>
  <c r="E32" i="9" s="1"/>
  <c r="D26" i="9"/>
  <c r="D32" i="9" s="1"/>
  <c r="C26" i="9"/>
  <c r="C32" i="9" s="1"/>
  <c r="B26" i="9"/>
  <c r="A26" i="9"/>
  <c r="G25" i="9"/>
  <c r="H24" i="9"/>
  <c r="G24" i="9"/>
  <c r="F24" i="9"/>
  <c r="E24" i="9"/>
  <c r="D24" i="9"/>
  <c r="C24" i="9"/>
  <c r="B24" i="9"/>
  <c r="A24" i="9"/>
  <c r="H23" i="9"/>
  <c r="G23" i="9"/>
  <c r="F23" i="9"/>
  <c r="E23" i="9"/>
  <c r="D23" i="9"/>
  <c r="C23" i="9"/>
  <c r="B23" i="9"/>
  <c r="A23" i="9"/>
  <c r="H22" i="9"/>
  <c r="G22" i="9"/>
  <c r="F22" i="9"/>
  <c r="E22" i="9"/>
  <c r="D22" i="9"/>
  <c r="C22" i="9"/>
  <c r="B22" i="9"/>
  <c r="A22" i="9"/>
  <c r="H21" i="9"/>
  <c r="G21" i="9"/>
  <c r="F21" i="9"/>
  <c r="E21" i="9"/>
  <c r="D21" i="9"/>
  <c r="C21" i="9"/>
  <c r="B21" i="9"/>
  <c r="A21" i="9"/>
  <c r="H20" i="9"/>
  <c r="G20" i="9"/>
  <c r="F20" i="9"/>
  <c r="E20" i="9"/>
  <c r="D20" i="9"/>
  <c r="C20" i="9"/>
  <c r="B20" i="9"/>
  <c r="A20" i="9"/>
  <c r="H19" i="9"/>
  <c r="H25" i="9" s="1"/>
  <c r="G19" i="9"/>
  <c r="F19" i="9"/>
  <c r="F25" i="9" s="1"/>
  <c r="E19" i="9"/>
  <c r="E25" i="9" s="1"/>
  <c r="D19" i="9"/>
  <c r="D25" i="9" s="1"/>
  <c r="C19" i="9"/>
  <c r="C25" i="9" s="1"/>
  <c r="B19" i="9"/>
  <c r="A19" i="9"/>
  <c r="H17" i="9"/>
  <c r="G17" i="9"/>
  <c r="F17" i="9"/>
  <c r="E17" i="9"/>
  <c r="D17" i="9"/>
  <c r="C17" i="9"/>
  <c r="B17" i="9"/>
  <c r="A17" i="9"/>
  <c r="H16" i="9"/>
  <c r="G16" i="9"/>
  <c r="F16" i="9"/>
  <c r="E16" i="9"/>
  <c r="D16" i="9"/>
  <c r="C16" i="9"/>
  <c r="B16" i="9"/>
  <c r="A16" i="9"/>
  <c r="H15" i="9"/>
  <c r="G15" i="9"/>
  <c r="F15" i="9"/>
  <c r="E15" i="9"/>
  <c r="D15" i="9"/>
  <c r="C15" i="9"/>
  <c r="B15" i="9"/>
  <c r="A15" i="9"/>
  <c r="H14" i="9"/>
  <c r="G14" i="9"/>
  <c r="F14" i="9"/>
  <c r="E14" i="9"/>
  <c r="D14" i="9"/>
  <c r="C14" i="9"/>
  <c r="B14" i="9"/>
  <c r="A14" i="9"/>
  <c r="H13" i="9"/>
  <c r="G13" i="9"/>
  <c r="F13" i="9"/>
  <c r="E13" i="9"/>
  <c r="D13" i="9"/>
  <c r="C13" i="9"/>
  <c r="B13" i="9"/>
  <c r="A13" i="9"/>
  <c r="H12" i="9"/>
  <c r="G12" i="9"/>
  <c r="F12" i="9"/>
  <c r="E12" i="9"/>
  <c r="D12" i="9"/>
  <c r="C12" i="9"/>
  <c r="B12" i="9"/>
  <c r="A12" i="9"/>
  <c r="H11" i="9"/>
  <c r="G11" i="9"/>
  <c r="F11" i="9"/>
  <c r="E11" i="9"/>
  <c r="D11" i="9"/>
  <c r="C11" i="9"/>
  <c r="B11" i="9"/>
  <c r="A11" i="9"/>
  <c r="H10" i="9"/>
  <c r="G10" i="9"/>
  <c r="F10" i="9"/>
  <c r="E10" i="9"/>
  <c r="D10" i="9"/>
  <c r="C10" i="9"/>
  <c r="B10" i="9"/>
  <c r="A10" i="9"/>
  <c r="H9" i="9"/>
  <c r="G9" i="9"/>
  <c r="F9" i="9"/>
  <c r="E9" i="9"/>
  <c r="D9" i="9"/>
  <c r="C9" i="9"/>
  <c r="B9" i="9"/>
  <c r="A9" i="9"/>
  <c r="H8" i="9"/>
  <c r="H18" i="9" s="1"/>
  <c r="G8" i="9"/>
  <c r="F8" i="9"/>
  <c r="E8" i="9"/>
  <c r="E18" i="9" s="1"/>
  <c r="D8" i="9"/>
  <c r="C8" i="9"/>
  <c r="C18" i="9" s="1"/>
  <c r="B8" i="9"/>
  <c r="A8" i="9"/>
  <c r="H7" i="9"/>
  <c r="G7" i="9"/>
  <c r="F7" i="9"/>
  <c r="E7" i="9"/>
  <c r="C7" i="9"/>
  <c r="H6" i="9"/>
  <c r="G6" i="9"/>
  <c r="F6" i="9"/>
  <c r="E6" i="9"/>
  <c r="D6" i="9"/>
  <c r="C6" i="9"/>
  <c r="H5" i="9"/>
  <c r="G5" i="9"/>
  <c r="F5" i="9"/>
  <c r="E5" i="9"/>
  <c r="D5" i="9"/>
  <c r="C5" i="9"/>
  <c r="A2" i="9"/>
  <c r="H52" i="9" l="1"/>
  <c r="H56" i="9"/>
  <c r="C52" i="9"/>
  <c r="C56" i="9"/>
  <c r="E56" i="9"/>
  <c r="D18" i="9"/>
  <c r="D56" i="9" s="1"/>
  <c r="F18" i="9"/>
  <c r="F56" i="9" s="1"/>
  <c r="G18" i="9"/>
  <c r="G56" i="9" s="1"/>
  <c r="B118" i="23" l="1"/>
  <c r="H117" i="23"/>
  <c r="H118" i="23" s="1"/>
  <c r="G117" i="23"/>
  <c r="G118" i="23" s="1"/>
  <c r="F117" i="23"/>
  <c r="F118" i="23" s="1"/>
  <c r="E117" i="23"/>
  <c r="E118" i="23" s="1"/>
  <c r="D117" i="23"/>
  <c r="D118" i="23" s="1"/>
  <c r="B117" i="23"/>
  <c r="B116" i="23"/>
  <c r="H115" i="23"/>
  <c r="G115" i="23"/>
  <c r="F115" i="23"/>
  <c r="E115" i="23"/>
  <c r="D115" i="23"/>
  <c r="G111" i="23"/>
  <c r="F111" i="23"/>
  <c r="E111" i="23"/>
  <c r="D111" i="23"/>
  <c r="C111" i="23"/>
  <c r="A111" i="23"/>
  <c r="G110" i="23"/>
  <c r="F110" i="23"/>
  <c r="E110" i="23"/>
  <c r="D110" i="23"/>
  <c r="C110" i="23"/>
  <c r="A110" i="23"/>
  <c r="G109" i="23"/>
  <c r="F109" i="23"/>
  <c r="E109" i="23"/>
  <c r="D109" i="23"/>
  <c r="C109" i="23"/>
  <c r="A109" i="23"/>
  <c r="G108" i="23"/>
  <c r="F108" i="23"/>
  <c r="E108" i="23"/>
  <c r="D108" i="23"/>
  <c r="C108" i="23"/>
  <c r="A108" i="23"/>
  <c r="G107" i="23"/>
  <c r="F107" i="23"/>
  <c r="E107" i="23"/>
  <c r="D107" i="23"/>
  <c r="C107" i="23"/>
  <c r="A107" i="23"/>
  <c r="G106" i="23"/>
  <c r="F106" i="23"/>
  <c r="E106" i="23"/>
  <c r="D106" i="23"/>
  <c r="C106" i="23"/>
  <c r="A106" i="23"/>
  <c r="G105" i="23"/>
  <c r="F105" i="23"/>
  <c r="E105" i="23"/>
  <c r="D105" i="23"/>
  <c r="C105" i="23"/>
  <c r="A105" i="23"/>
  <c r="G104" i="23"/>
  <c r="F104" i="23"/>
  <c r="E104" i="23"/>
  <c r="D104" i="23"/>
  <c r="C104" i="23"/>
  <c r="A104" i="23"/>
  <c r="G103" i="23"/>
  <c r="F103" i="23"/>
  <c r="E103" i="23"/>
  <c r="D103" i="23"/>
  <c r="C103" i="23"/>
  <c r="A103" i="23"/>
  <c r="G102" i="23"/>
  <c r="F102" i="23"/>
  <c r="E102" i="23"/>
  <c r="D102" i="23"/>
  <c r="C102" i="23"/>
  <c r="A102" i="23"/>
  <c r="G101" i="23"/>
  <c r="F101" i="23"/>
  <c r="E101" i="23"/>
  <c r="D101" i="23"/>
  <c r="C101" i="23"/>
  <c r="A101" i="23"/>
  <c r="G100" i="23"/>
  <c r="F100" i="23"/>
  <c r="E100" i="23"/>
  <c r="D100" i="23"/>
  <c r="C100" i="23"/>
  <c r="A100" i="23"/>
  <c r="F98" i="23"/>
  <c r="G114" i="23" s="1"/>
  <c r="E98" i="23"/>
  <c r="A61" i="23"/>
  <c r="A59" i="23"/>
  <c r="H32" i="23"/>
  <c r="H33" i="23" s="1"/>
  <c r="H94" i="23" s="1"/>
  <c r="G32" i="23"/>
  <c r="G33" i="23" s="1"/>
  <c r="G94" i="23" s="1"/>
  <c r="F32" i="23"/>
  <c r="F33" i="23" s="1"/>
  <c r="F94" i="23" s="1"/>
  <c r="E32" i="23"/>
  <c r="E33" i="23" s="1"/>
  <c r="E94" i="23" s="1"/>
  <c r="D32" i="23"/>
  <c r="D33" i="23" s="1"/>
  <c r="D94" i="23" s="1"/>
  <c r="C32" i="23"/>
  <c r="C33" i="23" s="1"/>
  <c r="B32" i="23"/>
  <c r="A32" i="23"/>
  <c r="C31" i="23"/>
  <c r="H30" i="23"/>
  <c r="H31" i="23" s="1"/>
  <c r="H93" i="23" s="1"/>
  <c r="G30" i="23"/>
  <c r="G31" i="23" s="1"/>
  <c r="G93" i="23" s="1"/>
  <c r="F30" i="23"/>
  <c r="F31" i="23" s="1"/>
  <c r="F93" i="23" s="1"/>
  <c r="E30" i="23"/>
  <c r="E31" i="23" s="1"/>
  <c r="E93" i="23" s="1"/>
  <c r="D30" i="23"/>
  <c r="D31" i="23" s="1"/>
  <c r="D93" i="23" s="1"/>
  <c r="C30" i="23"/>
  <c r="B30" i="23"/>
  <c r="A30" i="23"/>
  <c r="H28" i="23"/>
  <c r="G28" i="23"/>
  <c r="F28" i="23"/>
  <c r="E28" i="23"/>
  <c r="D28" i="23"/>
  <c r="C28" i="23"/>
  <c r="B28" i="23"/>
  <c r="A28" i="23"/>
  <c r="H27" i="23"/>
  <c r="G27" i="23"/>
  <c r="F27" i="23"/>
  <c r="E27" i="23"/>
  <c r="D27" i="23"/>
  <c r="C27" i="23"/>
  <c r="B27" i="23"/>
  <c r="A27" i="23"/>
  <c r="H26" i="23"/>
  <c r="G26" i="23"/>
  <c r="F26" i="23"/>
  <c r="E26" i="23"/>
  <c r="D26" i="23"/>
  <c r="C26" i="23"/>
  <c r="B26" i="23"/>
  <c r="A26" i="23"/>
  <c r="H25" i="23"/>
  <c r="G25" i="23"/>
  <c r="F25" i="23"/>
  <c r="E25" i="23"/>
  <c r="D25" i="23"/>
  <c r="C25" i="23"/>
  <c r="B25" i="23"/>
  <c r="A25" i="23"/>
  <c r="H24" i="23"/>
  <c r="G24" i="23"/>
  <c r="F24" i="23"/>
  <c r="E24" i="23"/>
  <c r="D24" i="23"/>
  <c r="C24" i="23"/>
  <c r="B24" i="23"/>
  <c r="A24" i="23"/>
  <c r="H23" i="23"/>
  <c r="G23" i="23"/>
  <c r="F23" i="23"/>
  <c r="E23" i="23"/>
  <c r="D23" i="23"/>
  <c r="C23" i="23"/>
  <c r="B23" i="23"/>
  <c r="A23" i="23"/>
  <c r="H22" i="23"/>
  <c r="H29" i="23" s="1"/>
  <c r="H92" i="23" s="1"/>
  <c r="G22" i="23"/>
  <c r="G29" i="23" s="1"/>
  <c r="G92" i="23" s="1"/>
  <c r="F22" i="23"/>
  <c r="F29" i="23" s="1"/>
  <c r="F92" i="23" s="1"/>
  <c r="E22" i="23"/>
  <c r="E29" i="23" s="1"/>
  <c r="E92" i="23" s="1"/>
  <c r="D22" i="23"/>
  <c r="D29" i="23" s="1"/>
  <c r="D92" i="23" s="1"/>
  <c r="C22" i="23"/>
  <c r="B22" i="23"/>
  <c r="A22" i="23"/>
  <c r="H20" i="23"/>
  <c r="G20" i="23"/>
  <c r="F20" i="23"/>
  <c r="E20" i="23"/>
  <c r="D20" i="23"/>
  <c r="C20" i="23"/>
  <c r="B20" i="23"/>
  <c r="A20" i="23"/>
  <c r="H19" i="23"/>
  <c r="H21" i="23" s="1"/>
  <c r="H91" i="23" s="1"/>
  <c r="G19" i="23"/>
  <c r="G21" i="23" s="1"/>
  <c r="G91" i="23" s="1"/>
  <c r="F19" i="23"/>
  <c r="F21" i="23" s="1"/>
  <c r="F91" i="23" s="1"/>
  <c r="E19" i="23"/>
  <c r="E21" i="23" s="1"/>
  <c r="E91" i="23" s="1"/>
  <c r="D19" i="23"/>
  <c r="D21" i="23" s="1"/>
  <c r="D91" i="23" s="1"/>
  <c r="C19" i="23"/>
  <c r="C21" i="23" s="1"/>
  <c r="B19" i="23"/>
  <c r="A19" i="23"/>
  <c r="H17" i="23"/>
  <c r="G17" i="23"/>
  <c r="F17" i="23"/>
  <c r="E17" i="23"/>
  <c r="D17" i="23"/>
  <c r="C17" i="23"/>
  <c r="B17" i="23"/>
  <c r="A17" i="23"/>
  <c r="H16" i="23"/>
  <c r="H18" i="23" s="1"/>
  <c r="H90" i="23" s="1"/>
  <c r="G16" i="23"/>
  <c r="G18" i="23" s="1"/>
  <c r="G90" i="23" s="1"/>
  <c r="F16" i="23"/>
  <c r="F18" i="23" s="1"/>
  <c r="F90" i="23" s="1"/>
  <c r="E16" i="23"/>
  <c r="E18" i="23" s="1"/>
  <c r="E90" i="23" s="1"/>
  <c r="D16" i="23"/>
  <c r="D18" i="23" s="1"/>
  <c r="D90" i="23" s="1"/>
  <c r="C16" i="23"/>
  <c r="C18" i="23" s="1"/>
  <c r="B16" i="23"/>
  <c r="A16" i="23"/>
  <c r="H14" i="23"/>
  <c r="G14" i="23"/>
  <c r="F14" i="23"/>
  <c r="E14" i="23"/>
  <c r="D14" i="23"/>
  <c r="C14" i="23"/>
  <c r="B14" i="23"/>
  <c r="A14" i="23"/>
  <c r="H13" i="23"/>
  <c r="G13" i="23"/>
  <c r="F13" i="23"/>
  <c r="E13" i="23"/>
  <c r="D13" i="23"/>
  <c r="C13" i="23"/>
  <c r="B13" i="23"/>
  <c r="A13" i="23"/>
  <c r="H12" i="23"/>
  <c r="G12" i="23"/>
  <c r="F12" i="23"/>
  <c r="E12" i="23"/>
  <c r="D12" i="23"/>
  <c r="C12" i="23"/>
  <c r="A12" i="23"/>
  <c r="H11" i="23"/>
  <c r="G11" i="23"/>
  <c r="F11" i="23"/>
  <c r="E11" i="23"/>
  <c r="D11" i="23"/>
  <c r="C11" i="23"/>
  <c r="B11" i="23"/>
  <c r="A11" i="23"/>
  <c r="H10" i="23"/>
  <c r="G10" i="23"/>
  <c r="F10" i="23"/>
  <c r="E10" i="23"/>
  <c r="D10" i="23"/>
  <c r="C10" i="23"/>
  <c r="B10" i="23"/>
  <c r="A10" i="23"/>
  <c r="H9" i="23"/>
  <c r="G9" i="23"/>
  <c r="F9" i="23"/>
  <c r="E9" i="23"/>
  <c r="D9" i="23"/>
  <c r="C9" i="23"/>
  <c r="B9" i="23"/>
  <c r="A9" i="23"/>
  <c r="H8" i="23"/>
  <c r="G8" i="23"/>
  <c r="F8" i="23"/>
  <c r="F15" i="23" s="1"/>
  <c r="F89" i="23" s="1"/>
  <c r="E8" i="23"/>
  <c r="D8" i="23"/>
  <c r="C8" i="23"/>
  <c r="C15" i="23" s="1"/>
  <c r="B8" i="23"/>
  <c r="A8" i="23"/>
  <c r="H7" i="23"/>
  <c r="H88" i="23" s="1"/>
  <c r="G7" i="23"/>
  <c r="G88" i="23" s="1"/>
  <c r="F7" i="23"/>
  <c r="F88" i="23" s="1"/>
  <c r="E7" i="23"/>
  <c r="C7" i="23"/>
  <c r="H6" i="23"/>
  <c r="H114" i="23" s="1"/>
  <c r="G6" i="23"/>
  <c r="G87" i="23" s="1"/>
  <c r="F6" i="23"/>
  <c r="F87" i="23" s="1"/>
  <c r="E6" i="23"/>
  <c r="E87" i="23" s="1"/>
  <c r="D6" i="23"/>
  <c r="D87" i="23" s="1"/>
  <c r="C6" i="23"/>
  <c r="H5" i="23"/>
  <c r="H86" i="23" s="1"/>
  <c r="G5" i="23"/>
  <c r="G86" i="23" s="1"/>
  <c r="F5" i="23"/>
  <c r="F86" i="23" s="1"/>
  <c r="E5" i="23"/>
  <c r="E86" i="23" s="1"/>
  <c r="D5" i="23"/>
  <c r="D86" i="23" s="1"/>
  <c r="C5" i="23"/>
  <c r="A2" i="23"/>
  <c r="A60" i="23" s="1"/>
  <c r="D15" i="23" l="1"/>
  <c r="D89" i="23" s="1"/>
  <c r="D95" i="23" s="1"/>
  <c r="C29" i="23"/>
  <c r="C34" i="23" s="1"/>
  <c r="E15" i="23"/>
  <c r="E89" i="23" s="1"/>
  <c r="E95" i="23" s="1"/>
  <c r="F95" i="23"/>
  <c r="F34" i="23"/>
  <c r="G15" i="23"/>
  <c r="G89" i="23" s="1"/>
  <c r="G95" i="23" s="1"/>
  <c r="H15" i="23"/>
  <c r="H89" i="23" s="1"/>
  <c r="H95" i="23" s="1"/>
  <c r="D34" i="23"/>
  <c r="H87" i="23"/>
  <c r="E34" i="23" l="1"/>
  <c r="H34" i="23"/>
  <c r="G34" i="23"/>
  <c r="A2" i="2" l="1"/>
  <c r="H33" i="5" l="1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3" i="5"/>
  <c r="H24" i="5" s="1"/>
  <c r="G23" i="5"/>
  <c r="G24" i="5" s="1"/>
  <c r="F23" i="5"/>
  <c r="F24" i="5" s="1"/>
  <c r="E23" i="5"/>
  <c r="E24" i="5" s="1"/>
  <c r="D23" i="5"/>
  <c r="D24" i="5" s="1"/>
  <c r="C23" i="5"/>
  <c r="C24" i="5" s="1"/>
  <c r="B23" i="5"/>
  <c r="A23" i="5"/>
  <c r="H21" i="5"/>
  <c r="G21" i="5"/>
  <c r="H20" i="5"/>
  <c r="G20" i="5"/>
  <c r="H19" i="5"/>
  <c r="G19" i="5"/>
  <c r="G22" i="5" s="1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F9" i="5"/>
  <c r="E9" i="5"/>
  <c r="C9" i="5"/>
  <c r="H8" i="5"/>
  <c r="G8" i="5"/>
  <c r="F8" i="5"/>
  <c r="E8" i="5"/>
  <c r="D8" i="5"/>
  <c r="C8" i="5"/>
  <c r="H7" i="5"/>
  <c r="G7" i="5"/>
  <c r="F7" i="5"/>
  <c r="E7" i="5"/>
  <c r="D7" i="5"/>
  <c r="C7" i="5"/>
  <c r="A4" i="5"/>
  <c r="H34" i="5" l="1"/>
  <c r="H22" i="5"/>
  <c r="G34" i="5"/>
  <c r="G18" i="5"/>
  <c r="H18" i="5"/>
  <c r="H35" i="5" s="1"/>
  <c r="G35" i="5" l="1"/>
  <c r="H30" i="4"/>
  <c r="H31" i="4" s="1"/>
  <c r="G30" i="4"/>
  <c r="G31" i="4" s="1"/>
  <c r="F30" i="4"/>
  <c r="F31" i="4" s="1"/>
  <c r="E30" i="4"/>
  <c r="E31" i="4" s="1"/>
  <c r="D30" i="4"/>
  <c r="D31" i="4" s="1"/>
  <c r="C30" i="4"/>
  <c r="C31" i="4" s="1"/>
  <c r="B30" i="4"/>
  <c r="A30" i="4"/>
  <c r="H28" i="4"/>
  <c r="H29" i="4" s="1"/>
  <c r="G28" i="4"/>
  <c r="G29" i="4" s="1"/>
  <c r="F28" i="4"/>
  <c r="F29" i="4" s="1"/>
  <c r="E28" i="4"/>
  <c r="E29" i="4" s="1"/>
  <c r="D28" i="4"/>
  <c r="D29" i="4" s="1"/>
  <c r="C28" i="4"/>
  <c r="C29" i="4" s="1"/>
  <c r="B28" i="4"/>
  <c r="A28" i="4"/>
  <c r="H26" i="4"/>
  <c r="G26" i="4"/>
  <c r="F26" i="4"/>
  <c r="E26" i="4"/>
  <c r="D26" i="4"/>
  <c r="C26" i="4"/>
  <c r="B26" i="4"/>
  <c r="A26" i="4"/>
  <c r="H25" i="4"/>
  <c r="G25" i="4"/>
  <c r="F25" i="4"/>
  <c r="E25" i="4"/>
  <c r="D25" i="4"/>
  <c r="C25" i="4"/>
  <c r="B25" i="4"/>
  <c r="A25" i="4"/>
  <c r="H24" i="4"/>
  <c r="G24" i="4"/>
  <c r="F24" i="4"/>
  <c r="E24" i="4"/>
  <c r="D24" i="4"/>
  <c r="C24" i="4"/>
  <c r="B24" i="4"/>
  <c r="A24" i="4"/>
  <c r="H23" i="4"/>
  <c r="G23" i="4"/>
  <c r="F23" i="4"/>
  <c r="E23" i="4"/>
  <c r="D23" i="4"/>
  <c r="C23" i="4"/>
  <c r="B23" i="4"/>
  <c r="A23" i="4"/>
  <c r="H22" i="4"/>
  <c r="H27" i="4" s="1"/>
  <c r="G22" i="4"/>
  <c r="G27" i="4" s="1"/>
  <c r="F22" i="4"/>
  <c r="F27" i="4" s="1"/>
  <c r="E22" i="4"/>
  <c r="E27" i="4" s="1"/>
  <c r="D22" i="4"/>
  <c r="D27" i="4" s="1"/>
  <c r="C22" i="4"/>
  <c r="C27" i="4" s="1"/>
  <c r="B22" i="4"/>
  <c r="A22" i="4"/>
  <c r="H20" i="4"/>
  <c r="G20" i="4"/>
  <c r="F20" i="4"/>
  <c r="E20" i="4"/>
  <c r="D20" i="4"/>
  <c r="C20" i="4"/>
  <c r="B20" i="4"/>
  <c r="A20" i="4"/>
  <c r="H19" i="4"/>
  <c r="H21" i="4" s="1"/>
  <c r="G19" i="4"/>
  <c r="G21" i="4" s="1"/>
  <c r="F19" i="4"/>
  <c r="F21" i="4" s="1"/>
  <c r="E19" i="4"/>
  <c r="E21" i="4" s="1"/>
  <c r="D19" i="4"/>
  <c r="D21" i="4" s="1"/>
  <c r="C19" i="4"/>
  <c r="C21" i="4" s="1"/>
  <c r="B19" i="4"/>
  <c r="A19" i="4"/>
  <c r="H17" i="4"/>
  <c r="G17" i="4"/>
  <c r="F17" i="4"/>
  <c r="E17" i="4"/>
  <c r="D17" i="4"/>
  <c r="C17" i="4"/>
  <c r="B17" i="4"/>
  <c r="A17" i="4"/>
  <c r="H16" i="4"/>
  <c r="H18" i="4" s="1"/>
  <c r="G16" i="4"/>
  <c r="G18" i="4" s="1"/>
  <c r="F16" i="4"/>
  <c r="F18" i="4" s="1"/>
  <c r="E16" i="4"/>
  <c r="E18" i="4" s="1"/>
  <c r="D16" i="4"/>
  <c r="D18" i="4" s="1"/>
  <c r="C16" i="4"/>
  <c r="C18" i="4" s="1"/>
  <c r="B16" i="4"/>
  <c r="A16" i="4"/>
  <c r="H14" i="4"/>
  <c r="G14" i="4"/>
  <c r="F14" i="4"/>
  <c r="E14" i="4"/>
  <c r="D14" i="4"/>
  <c r="C14" i="4"/>
  <c r="B14" i="4"/>
  <c r="A14" i="4"/>
  <c r="H13" i="4"/>
  <c r="G13" i="4"/>
  <c r="F13" i="4"/>
  <c r="E13" i="4"/>
  <c r="D13" i="4"/>
  <c r="C13" i="4"/>
  <c r="B13" i="4"/>
  <c r="A13" i="4"/>
  <c r="H12" i="4"/>
  <c r="G12" i="4"/>
  <c r="F12" i="4"/>
  <c r="E12" i="4"/>
  <c r="D12" i="4"/>
  <c r="C12" i="4"/>
  <c r="A12" i="4"/>
  <c r="H11" i="4"/>
  <c r="G11" i="4"/>
  <c r="F11" i="4"/>
  <c r="E11" i="4"/>
  <c r="D11" i="4"/>
  <c r="C11" i="4"/>
  <c r="B11" i="4"/>
  <c r="A11" i="4"/>
  <c r="H10" i="4"/>
  <c r="G10" i="4"/>
  <c r="F10" i="4"/>
  <c r="E10" i="4"/>
  <c r="D10" i="4"/>
  <c r="C10" i="4"/>
  <c r="B10" i="4"/>
  <c r="A10" i="4"/>
  <c r="H9" i="4"/>
  <c r="G9" i="4"/>
  <c r="F9" i="4"/>
  <c r="E9" i="4"/>
  <c r="D9" i="4"/>
  <c r="C9" i="4"/>
  <c r="B9" i="4"/>
  <c r="A9" i="4"/>
  <c r="H8" i="4"/>
  <c r="G8" i="4"/>
  <c r="F8" i="4"/>
  <c r="E8" i="4"/>
  <c r="D8" i="4"/>
  <c r="D15" i="4" s="1"/>
  <c r="C8" i="4"/>
  <c r="B8" i="4"/>
  <c r="A8" i="4"/>
  <c r="H7" i="4"/>
  <c r="G7" i="4"/>
  <c r="F7" i="4"/>
  <c r="E7" i="4"/>
  <c r="C7" i="4"/>
  <c r="H6" i="4"/>
  <c r="G6" i="4"/>
  <c r="F6" i="4"/>
  <c r="E6" i="4"/>
  <c r="D6" i="4"/>
  <c r="C6" i="4"/>
  <c r="H5" i="4"/>
  <c r="G5" i="4"/>
  <c r="F5" i="4"/>
  <c r="E5" i="4"/>
  <c r="D5" i="4"/>
  <c r="C5" i="4"/>
  <c r="A2" i="4"/>
  <c r="E15" i="4" l="1"/>
  <c r="E32" i="4" s="1"/>
  <c r="C15" i="4"/>
  <c r="C32" i="4" s="1"/>
  <c r="F15" i="4"/>
  <c r="F32" i="4" s="1"/>
  <c r="G15" i="4"/>
  <c r="G32" i="4" s="1"/>
  <c r="H15" i="4"/>
  <c r="H32" i="4" s="1"/>
  <c r="D32" i="4"/>
  <c r="H40" i="3" l="1"/>
  <c r="H41" i="3" s="1"/>
  <c r="G40" i="3"/>
  <c r="G41" i="3" s="1"/>
  <c r="F40" i="3"/>
  <c r="F41" i="3" s="1"/>
  <c r="E40" i="3"/>
  <c r="E41" i="3" s="1"/>
  <c r="D40" i="3"/>
  <c r="D41" i="3" s="1"/>
  <c r="C40" i="3"/>
  <c r="C41" i="3" s="1"/>
  <c r="B40" i="3"/>
  <c r="A40" i="3"/>
  <c r="H38" i="3"/>
  <c r="G38" i="3"/>
  <c r="F38" i="3"/>
  <c r="E38" i="3"/>
  <c r="D38" i="3"/>
  <c r="C38" i="3"/>
  <c r="B38" i="3"/>
  <c r="A38" i="3"/>
  <c r="H37" i="3"/>
  <c r="G37" i="3"/>
  <c r="F37" i="3"/>
  <c r="E37" i="3"/>
  <c r="D37" i="3"/>
  <c r="C37" i="3"/>
  <c r="B37" i="3"/>
  <c r="A37" i="3"/>
  <c r="H36" i="3"/>
  <c r="G36" i="3"/>
  <c r="F36" i="3"/>
  <c r="E36" i="3"/>
  <c r="D36" i="3"/>
  <c r="C36" i="3"/>
  <c r="B36" i="3"/>
  <c r="A36" i="3"/>
  <c r="H35" i="3"/>
  <c r="G35" i="3"/>
  <c r="F35" i="3"/>
  <c r="E35" i="3"/>
  <c r="D35" i="3"/>
  <c r="C35" i="3"/>
  <c r="B35" i="3"/>
  <c r="A35" i="3"/>
  <c r="H34" i="3"/>
  <c r="G34" i="3"/>
  <c r="F34" i="3"/>
  <c r="E34" i="3"/>
  <c r="D34" i="3"/>
  <c r="C34" i="3"/>
  <c r="B34" i="3"/>
  <c r="A34" i="3"/>
  <c r="H33" i="3"/>
  <c r="G33" i="3"/>
  <c r="F33" i="3"/>
  <c r="E33" i="3"/>
  <c r="D33" i="3"/>
  <c r="C33" i="3"/>
  <c r="B33" i="3"/>
  <c r="A33" i="3"/>
  <c r="H32" i="3"/>
  <c r="G32" i="3"/>
  <c r="F32" i="3"/>
  <c r="E32" i="3"/>
  <c r="D32" i="3"/>
  <c r="C32" i="3"/>
  <c r="B32" i="3"/>
  <c r="A32" i="3"/>
  <c r="H31" i="3"/>
  <c r="G31" i="3"/>
  <c r="F31" i="3"/>
  <c r="E31" i="3"/>
  <c r="D31" i="3"/>
  <c r="C31" i="3"/>
  <c r="B31" i="3"/>
  <c r="A31" i="3"/>
  <c r="H30" i="3"/>
  <c r="G30" i="3"/>
  <c r="F30" i="3"/>
  <c r="E30" i="3"/>
  <c r="D30" i="3"/>
  <c r="C30" i="3"/>
  <c r="B30" i="3"/>
  <c r="A30" i="3"/>
  <c r="H29" i="3"/>
  <c r="G29" i="3"/>
  <c r="F29" i="3"/>
  <c r="E29" i="3"/>
  <c r="D29" i="3"/>
  <c r="C29" i="3"/>
  <c r="B29" i="3"/>
  <c r="A29" i="3"/>
  <c r="H28" i="3"/>
  <c r="G28" i="3"/>
  <c r="F28" i="3"/>
  <c r="E28" i="3"/>
  <c r="D28" i="3"/>
  <c r="C28" i="3"/>
  <c r="B28" i="3"/>
  <c r="A28" i="3"/>
  <c r="H27" i="3"/>
  <c r="H39" i="3" s="1"/>
  <c r="G27" i="3"/>
  <c r="G39" i="3" s="1"/>
  <c r="F27" i="3"/>
  <c r="F39" i="3" s="1"/>
  <c r="E27" i="3"/>
  <c r="E39" i="3" s="1"/>
  <c r="D27" i="3"/>
  <c r="D39" i="3" s="1"/>
  <c r="C27" i="3"/>
  <c r="C39" i="3" s="1"/>
  <c r="B27" i="3"/>
  <c r="A27" i="3"/>
  <c r="H25" i="3"/>
  <c r="G25" i="3"/>
  <c r="F25" i="3"/>
  <c r="E25" i="3"/>
  <c r="D25" i="3"/>
  <c r="C25" i="3"/>
  <c r="B25" i="3"/>
  <c r="A25" i="3"/>
  <c r="H24" i="3"/>
  <c r="G24" i="3"/>
  <c r="F24" i="3"/>
  <c r="E24" i="3"/>
  <c r="D24" i="3"/>
  <c r="C24" i="3"/>
  <c r="B24" i="3"/>
  <c r="A24" i="3"/>
  <c r="H23" i="3"/>
  <c r="G23" i="3"/>
  <c r="F23" i="3"/>
  <c r="E23" i="3"/>
  <c r="D23" i="3"/>
  <c r="C23" i="3"/>
  <c r="B23" i="3"/>
  <c r="A23" i="3"/>
  <c r="H22" i="3"/>
  <c r="G22" i="3"/>
  <c r="F22" i="3"/>
  <c r="E22" i="3"/>
  <c r="D22" i="3"/>
  <c r="C22" i="3"/>
  <c r="B22" i="3"/>
  <c r="A22" i="3"/>
  <c r="H21" i="3"/>
  <c r="H26" i="3" s="1"/>
  <c r="G21" i="3"/>
  <c r="G26" i="3" s="1"/>
  <c r="F21" i="3"/>
  <c r="F26" i="3" s="1"/>
  <c r="E21" i="3"/>
  <c r="E26" i="3" s="1"/>
  <c r="D21" i="3"/>
  <c r="C21" i="3"/>
  <c r="C26" i="3" s="1"/>
  <c r="B21" i="3"/>
  <c r="A21" i="3"/>
  <c r="H19" i="3"/>
  <c r="G19" i="3"/>
  <c r="F19" i="3"/>
  <c r="E19" i="3"/>
  <c r="D19" i="3"/>
  <c r="C19" i="3"/>
  <c r="B19" i="3"/>
  <c r="A19" i="3"/>
  <c r="H18" i="3"/>
  <c r="G18" i="3"/>
  <c r="F18" i="3"/>
  <c r="E18" i="3"/>
  <c r="D18" i="3"/>
  <c r="C18" i="3"/>
  <c r="B18" i="3"/>
  <c r="A18" i="3"/>
  <c r="H17" i="3"/>
  <c r="G17" i="3"/>
  <c r="F17" i="3"/>
  <c r="E17" i="3"/>
  <c r="D17" i="3"/>
  <c r="C17" i="3"/>
  <c r="B17" i="3"/>
  <c r="A17" i="3"/>
  <c r="H16" i="3"/>
  <c r="G16" i="3"/>
  <c r="F16" i="3"/>
  <c r="E16" i="3"/>
  <c r="D16" i="3"/>
  <c r="C16" i="3"/>
  <c r="B16" i="3"/>
  <c r="A16" i="3"/>
  <c r="H15" i="3"/>
  <c r="G15" i="3"/>
  <c r="F15" i="3"/>
  <c r="E15" i="3"/>
  <c r="D15" i="3"/>
  <c r="C15" i="3"/>
  <c r="B15" i="3"/>
  <c r="A15" i="3"/>
  <c r="H14" i="3"/>
  <c r="G14" i="3"/>
  <c r="F14" i="3"/>
  <c r="E14" i="3"/>
  <c r="D14" i="3"/>
  <c r="C14" i="3"/>
  <c r="B14" i="3"/>
  <c r="A14" i="3"/>
  <c r="H13" i="3"/>
  <c r="G13" i="3"/>
  <c r="F13" i="3"/>
  <c r="E13" i="3"/>
  <c r="D13" i="3"/>
  <c r="C13" i="3"/>
  <c r="B13" i="3"/>
  <c r="A13" i="3"/>
  <c r="H12" i="3"/>
  <c r="G12" i="3"/>
  <c r="F12" i="3"/>
  <c r="E12" i="3"/>
  <c r="D12" i="3"/>
  <c r="C12" i="3"/>
  <c r="B12" i="3"/>
  <c r="A12" i="3"/>
  <c r="H11" i="3"/>
  <c r="G11" i="3"/>
  <c r="G20" i="3" s="1"/>
  <c r="F11" i="3"/>
  <c r="F20" i="3" s="1"/>
  <c r="E11" i="3"/>
  <c r="D11" i="3"/>
  <c r="D20" i="3" s="1"/>
  <c r="C11" i="3"/>
  <c r="C20" i="3" s="1"/>
  <c r="B11" i="3"/>
  <c r="A11" i="3"/>
  <c r="H10" i="3"/>
  <c r="G10" i="3"/>
  <c r="F10" i="3"/>
  <c r="E10" i="3"/>
  <c r="C10" i="3"/>
  <c r="H9" i="3"/>
  <c r="G9" i="3"/>
  <c r="F9" i="3"/>
  <c r="E9" i="3"/>
  <c r="D9" i="3"/>
  <c r="C9" i="3"/>
  <c r="H8" i="3"/>
  <c r="G8" i="3"/>
  <c r="F8" i="3"/>
  <c r="E8" i="3"/>
  <c r="D8" i="3"/>
  <c r="C8" i="3"/>
  <c r="A5" i="3"/>
  <c r="H25" i="6"/>
  <c r="G25" i="6"/>
  <c r="F25" i="6"/>
  <c r="E25" i="6"/>
  <c r="D25" i="6"/>
  <c r="C25" i="6"/>
  <c r="B25" i="6"/>
  <c r="A25" i="6"/>
  <c r="H24" i="6"/>
  <c r="H26" i="6" s="1"/>
  <c r="G24" i="6"/>
  <c r="G26" i="6" s="1"/>
  <c r="F24" i="6"/>
  <c r="F26" i="6" s="1"/>
  <c r="E24" i="6"/>
  <c r="E26" i="6" s="1"/>
  <c r="D24" i="6"/>
  <c r="D26" i="6" s="1"/>
  <c r="C24" i="6"/>
  <c r="C26" i="6" s="1"/>
  <c r="B24" i="6"/>
  <c r="A24" i="6"/>
  <c r="H22" i="6"/>
  <c r="G22" i="6"/>
  <c r="F22" i="6"/>
  <c r="E22" i="6"/>
  <c r="D22" i="6"/>
  <c r="C22" i="6"/>
  <c r="B22" i="6"/>
  <c r="A22" i="6"/>
  <c r="H21" i="6"/>
  <c r="G21" i="6"/>
  <c r="F21" i="6"/>
  <c r="E21" i="6"/>
  <c r="D21" i="6"/>
  <c r="C21" i="6"/>
  <c r="B21" i="6"/>
  <c r="A21" i="6"/>
  <c r="H20" i="6"/>
  <c r="G20" i="6"/>
  <c r="F20" i="6"/>
  <c r="E20" i="6"/>
  <c r="D20" i="6"/>
  <c r="C20" i="6"/>
  <c r="B20" i="6"/>
  <c r="A20" i="6"/>
  <c r="H19" i="6"/>
  <c r="G19" i="6"/>
  <c r="F19" i="6"/>
  <c r="E19" i="6"/>
  <c r="D19" i="6"/>
  <c r="C19" i="6"/>
  <c r="B19" i="6"/>
  <c r="A19" i="6"/>
  <c r="H18" i="6"/>
  <c r="G18" i="6"/>
  <c r="F18" i="6"/>
  <c r="E18" i="6"/>
  <c r="D18" i="6"/>
  <c r="C18" i="6"/>
  <c r="B18" i="6"/>
  <c r="A18" i="6"/>
  <c r="H17" i="6"/>
  <c r="G17" i="6"/>
  <c r="F17" i="6"/>
  <c r="E17" i="6"/>
  <c r="D17" i="6"/>
  <c r="C17" i="6"/>
  <c r="B17" i="6"/>
  <c r="A17" i="6"/>
  <c r="H16" i="6"/>
  <c r="G16" i="6"/>
  <c r="F16" i="6"/>
  <c r="E16" i="6"/>
  <c r="D16" i="6"/>
  <c r="C16" i="6"/>
  <c r="B16" i="6"/>
  <c r="A16" i="6"/>
  <c r="H15" i="6"/>
  <c r="H23" i="6" s="1"/>
  <c r="G15" i="6"/>
  <c r="F15" i="6"/>
  <c r="E15" i="6"/>
  <c r="E23" i="6" s="1"/>
  <c r="D15" i="6"/>
  <c r="C15" i="6"/>
  <c r="B15" i="6"/>
  <c r="A15" i="6"/>
  <c r="H13" i="6"/>
  <c r="G13" i="6"/>
  <c r="F13" i="6"/>
  <c r="E13" i="6"/>
  <c r="D13" i="6"/>
  <c r="C13" i="6"/>
  <c r="B13" i="6"/>
  <c r="A13" i="6"/>
  <c r="H12" i="6"/>
  <c r="H14" i="6" s="1"/>
  <c r="G12" i="6"/>
  <c r="G14" i="6" s="1"/>
  <c r="F12" i="6"/>
  <c r="F14" i="6" s="1"/>
  <c r="E12" i="6"/>
  <c r="E14" i="6" s="1"/>
  <c r="D12" i="6"/>
  <c r="C12" i="6"/>
  <c r="C14" i="6" s="1"/>
  <c r="B12" i="6"/>
  <c r="A12" i="6"/>
  <c r="H10" i="6"/>
  <c r="G10" i="6"/>
  <c r="F10" i="6"/>
  <c r="E10" i="6"/>
  <c r="D10" i="6"/>
  <c r="C10" i="6"/>
  <c r="B10" i="6"/>
  <c r="A10" i="6"/>
  <c r="H9" i="6"/>
  <c r="G9" i="6"/>
  <c r="F9" i="6"/>
  <c r="E9" i="6"/>
  <c r="D9" i="6"/>
  <c r="C9" i="6"/>
  <c r="B9" i="6"/>
  <c r="A9" i="6"/>
  <c r="H8" i="6"/>
  <c r="G8" i="6"/>
  <c r="F8" i="6"/>
  <c r="E8" i="6"/>
  <c r="D8" i="6"/>
  <c r="C8" i="6"/>
  <c r="B8" i="6"/>
  <c r="A8" i="6"/>
  <c r="H7" i="6"/>
  <c r="G7" i="6"/>
  <c r="F7" i="6"/>
  <c r="E7" i="6"/>
  <c r="C7" i="6"/>
  <c r="H6" i="6"/>
  <c r="G6" i="6"/>
  <c r="F6" i="6"/>
  <c r="E6" i="6"/>
  <c r="D6" i="6"/>
  <c r="C6" i="6"/>
  <c r="H5" i="6"/>
  <c r="G5" i="6"/>
  <c r="F5" i="6"/>
  <c r="E5" i="6"/>
  <c r="D5" i="6"/>
  <c r="C5" i="6"/>
  <c r="A2" i="6"/>
  <c r="D23" i="6" l="1"/>
  <c r="F23" i="6"/>
  <c r="G23" i="6"/>
  <c r="C23" i="6"/>
  <c r="D14" i="6"/>
  <c r="D26" i="3"/>
  <c r="D42" i="3" s="1"/>
  <c r="E20" i="3"/>
  <c r="E42" i="3" s="1"/>
  <c r="C42" i="3"/>
  <c r="G42" i="3"/>
  <c r="H20" i="3"/>
  <c r="H42" i="3" s="1"/>
  <c r="F42" i="3"/>
  <c r="C11" i="6"/>
  <c r="C27" i="6" s="1"/>
  <c r="D11" i="6"/>
  <c r="E11" i="6"/>
  <c r="E27" i="6" s="1"/>
  <c r="F11" i="6"/>
  <c r="G11" i="6"/>
  <c r="G27" i="6" s="1"/>
  <c r="H11" i="6"/>
  <c r="H27" i="6" s="1"/>
  <c r="F27" i="6" l="1"/>
  <c r="D27" i="6"/>
  <c r="A2" i="1"/>
  <c r="H30" i="8" l="1"/>
  <c r="G30" i="8"/>
  <c r="F30" i="8"/>
  <c r="E30" i="8"/>
  <c r="D30" i="8"/>
  <c r="C30" i="8"/>
  <c r="H27" i="8"/>
  <c r="G27" i="8"/>
  <c r="H26" i="8"/>
  <c r="G26" i="8"/>
  <c r="H25" i="8"/>
  <c r="G25" i="8"/>
  <c r="H24" i="8"/>
  <c r="G24" i="8"/>
  <c r="H23" i="8"/>
  <c r="G23" i="8"/>
  <c r="G28" i="8" s="1"/>
  <c r="H21" i="8"/>
  <c r="H22" i="8" s="1"/>
  <c r="G21" i="8"/>
  <c r="G22" i="8" s="1"/>
  <c r="H19" i="8"/>
  <c r="G19" i="8"/>
  <c r="H18" i="8"/>
  <c r="G18" i="8"/>
  <c r="H17" i="8"/>
  <c r="H20" i="8" s="1"/>
  <c r="G17" i="8"/>
  <c r="G20" i="8" s="1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H28" i="8" l="1"/>
  <c r="H16" i="8"/>
  <c r="G16" i="8"/>
  <c r="G31" i="8" s="1"/>
  <c r="H31" i="8" l="1"/>
  <c r="C21" i="8"/>
  <c r="C22" i="8" s="1"/>
  <c r="D21" i="8"/>
  <c r="D22" i="8" s="1"/>
  <c r="E21" i="8"/>
  <c r="E22" i="8" s="1"/>
  <c r="F21" i="8"/>
  <c r="F22" i="8" s="1"/>
  <c r="A17" i="8" l="1"/>
  <c r="B17" i="8"/>
  <c r="C17" i="8"/>
  <c r="D17" i="8"/>
  <c r="E17" i="8"/>
  <c r="F17" i="8"/>
  <c r="A18" i="8"/>
  <c r="B18" i="8"/>
  <c r="C18" i="8"/>
  <c r="D18" i="8"/>
  <c r="E18" i="8"/>
  <c r="F18" i="8"/>
  <c r="A19" i="8"/>
  <c r="B19" i="8"/>
  <c r="C19" i="8"/>
  <c r="D19" i="8"/>
  <c r="E19" i="8"/>
  <c r="F19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D20" i="8" l="1"/>
  <c r="C20" i="8"/>
  <c r="D28" i="8"/>
  <c r="C28" i="8"/>
  <c r="B21" i="8"/>
  <c r="A21" i="8"/>
  <c r="E28" i="8"/>
  <c r="F20" i="8"/>
  <c r="F28" i="8"/>
  <c r="E20" i="8"/>
  <c r="C5" i="8" l="1"/>
  <c r="D5" i="8"/>
  <c r="E5" i="8"/>
  <c r="F5" i="8"/>
  <c r="G5" i="8"/>
  <c r="H5" i="8"/>
  <c r="A2" i="8"/>
  <c r="E7" i="8" l="1"/>
  <c r="C6" i="8"/>
  <c r="E6" i="8"/>
  <c r="F7" i="8"/>
  <c r="D6" i="8"/>
  <c r="C10" i="8" l="1"/>
  <c r="E9" i="8" l="1"/>
  <c r="F9" i="8"/>
  <c r="F10" i="8"/>
  <c r="F11" i="8"/>
  <c r="F12" i="8"/>
  <c r="F13" i="8"/>
  <c r="F14" i="8"/>
  <c r="F15" i="8"/>
  <c r="B8" i="8"/>
  <c r="C8" i="8"/>
  <c r="D8" i="8"/>
  <c r="F8" i="8"/>
  <c r="F16" i="8" l="1"/>
  <c r="F31" i="8" s="1"/>
  <c r="E15" i="8"/>
  <c r="A9" i="8"/>
  <c r="D15" i="8"/>
  <c r="B11" i="8"/>
  <c r="A10" i="8"/>
  <c r="C15" i="8"/>
  <c r="B9" i="8"/>
  <c r="B10" i="8"/>
  <c r="B13" i="8"/>
  <c r="B12" i="8"/>
  <c r="A11" i="8"/>
  <c r="E14" i="8"/>
  <c r="E8" i="8"/>
  <c r="A13" i="8"/>
  <c r="A12" i="8"/>
  <c r="C13" i="8"/>
  <c r="D14" i="8"/>
  <c r="B15" i="8"/>
  <c r="A14" i="8"/>
  <c r="D10" i="8"/>
  <c r="D9" i="8"/>
  <c r="C11" i="8"/>
  <c r="C12" i="8"/>
  <c r="A15" i="8"/>
  <c r="E12" i="8"/>
  <c r="E11" i="8"/>
  <c r="E10" i="8"/>
  <c r="D13" i="8"/>
  <c r="C14" i="8"/>
  <c r="A8" i="8"/>
  <c r="E13" i="8"/>
  <c r="D12" i="8"/>
  <c r="D11" i="8"/>
  <c r="C9" i="8"/>
  <c r="C16" i="8" l="1"/>
  <c r="C31" i="8" s="1"/>
  <c r="D16" i="8"/>
  <c r="D31" i="8" s="1"/>
  <c r="E16" i="8"/>
  <c r="E31" i="8" s="1"/>
  <c r="H14" i="7" l="1"/>
  <c r="G14" i="7"/>
  <c r="F14" i="7"/>
  <c r="E14" i="7"/>
  <c r="D14" i="7"/>
  <c r="C14" i="7"/>
  <c r="B14" i="7"/>
  <c r="A14" i="7"/>
  <c r="H13" i="7"/>
  <c r="G13" i="7"/>
  <c r="F13" i="7"/>
  <c r="E13" i="7"/>
  <c r="D13" i="7"/>
  <c r="C13" i="7"/>
  <c r="B13" i="7"/>
  <c r="A13" i="7"/>
  <c r="H12" i="7"/>
  <c r="G12" i="7"/>
  <c r="F12" i="7"/>
  <c r="E12" i="7"/>
  <c r="D12" i="7"/>
  <c r="C12" i="7"/>
  <c r="B12" i="7"/>
  <c r="A12" i="7"/>
  <c r="H11" i="7"/>
  <c r="G11" i="7"/>
  <c r="F11" i="7"/>
  <c r="E11" i="7"/>
  <c r="D11" i="7"/>
  <c r="C11" i="7"/>
  <c r="B11" i="7"/>
  <c r="A11" i="7"/>
  <c r="H10" i="7"/>
  <c r="G10" i="7"/>
  <c r="F10" i="7"/>
  <c r="E10" i="7"/>
  <c r="D10" i="7"/>
  <c r="C10" i="7"/>
  <c r="B10" i="7"/>
  <c r="A10" i="7"/>
  <c r="H9" i="7"/>
  <c r="G9" i="7"/>
  <c r="F9" i="7"/>
  <c r="E9" i="7"/>
  <c r="D9" i="7"/>
  <c r="C9" i="7"/>
  <c r="B9" i="7"/>
  <c r="A9" i="7"/>
  <c r="H8" i="7"/>
  <c r="H15" i="7" s="1"/>
  <c r="G8" i="7"/>
  <c r="G15" i="7" s="1"/>
  <c r="F8" i="7"/>
  <c r="F15" i="7" s="1"/>
  <c r="E8" i="7"/>
  <c r="E15" i="7" s="1"/>
  <c r="D8" i="7"/>
  <c r="D15" i="7" s="1"/>
  <c r="C8" i="7"/>
  <c r="C15" i="7" s="1"/>
  <c r="B8" i="7"/>
  <c r="A8" i="7"/>
  <c r="H7" i="7"/>
  <c r="G7" i="7"/>
  <c r="F7" i="7"/>
  <c r="E7" i="7"/>
  <c r="C7" i="7"/>
  <c r="H6" i="7"/>
  <c r="G6" i="7"/>
  <c r="F6" i="7"/>
  <c r="E6" i="7"/>
  <c r="D6" i="7"/>
  <c r="C6" i="7"/>
  <c r="H5" i="7"/>
  <c r="G5" i="7"/>
  <c r="F5" i="7"/>
  <c r="E5" i="7"/>
  <c r="D5" i="7"/>
  <c r="C5" i="7"/>
  <c r="A2" i="7"/>
  <c r="C19" i="5" l="1"/>
  <c r="D19" i="5"/>
  <c r="E19" i="5"/>
  <c r="F19" i="5"/>
  <c r="C20" i="5"/>
  <c r="D20" i="5"/>
  <c r="E20" i="5"/>
  <c r="F20" i="5"/>
  <c r="C21" i="5"/>
  <c r="D21" i="5"/>
  <c r="E21" i="5"/>
  <c r="F21" i="5"/>
  <c r="C25" i="5"/>
  <c r="D25" i="5"/>
  <c r="E25" i="5"/>
  <c r="F25" i="5"/>
  <c r="C26" i="5"/>
  <c r="D26" i="5"/>
  <c r="E26" i="5"/>
  <c r="F26" i="5"/>
  <c r="C27" i="5"/>
  <c r="D27" i="5"/>
  <c r="E27" i="5"/>
  <c r="F27" i="5"/>
  <c r="C28" i="5"/>
  <c r="D28" i="5"/>
  <c r="E28" i="5"/>
  <c r="F28" i="5"/>
  <c r="C29" i="5"/>
  <c r="D29" i="5"/>
  <c r="E29" i="5"/>
  <c r="F29" i="5"/>
  <c r="C30" i="5"/>
  <c r="D30" i="5"/>
  <c r="E30" i="5"/>
  <c r="F30" i="5"/>
  <c r="C31" i="5"/>
  <c r="D31" i="5"/>
  <c r="E31" i="5"/>
  <c r="F31" i="5"/>
  <c r="C32" i="5"/>
  <c r="D32" i="5"/>
  <c r="E32" i="5"/>
  <c r="F32" i="5"/>
  <c r="C33" i="5"/>
  <c r="D33" i="5"/>
  <c r="E33" i="5"/>
  <c r="F33" i="5"/>
  <c r="B11" i="5"/>
  <c r="B12" i="5"/>
  <c r="B13" i="5"/>
  <c r="B14" i="5"/>
  <c r="B15" i="5"/>
  <c r="B16" i="5"/>
  <c r="B17" i="5"/>
  <c r="B19" i="5"/>
  <c r="B20" i="5"/>
  <c r="B21" i="5"/>
  <c r="B25" i="5"/>
  <c r="B26" i="5"/>
  <c r="B27" i="5"/>
  <c r="B28" i="5"/>
  <c r="B29" i="5"/>
  <c r="B30" i="5"/>
  <c r="B31" i="5"/>
  <c r="B32" i="5"/>
  <c r="B33" i="5"/>
  <c r="A11" i="5"/>
  <c r="A12" i="5"/>
  <c r="A13" i="5"/>
  <c r="A14" i="5"/>
  <c r="A15" i="5"/>
  <c r="A16" i="5"/>
  <c r="A17" i="5"/>
  <c r="A19" i="5"/>
  <c r="A20" i="5"/>
  <c r="A21" i="5"/>
  <c r="A25" i="5"/>
  <c r="A26" i="5"/>
  <c r="A27" i="5"/>
  <c r="A28" i="5"/>
  <c r="A29" i="5"/>
  <c r="A30" i="5"/>
  <c r="A31" i="5"/>
  <c r="A32" i="5"/>
  <c r="A33" i="5"/>
  <c r="F22" i="5" l="1"/>
  <c r="E22" i="5"/>
  <c r="F34" i="5"/>
  <c r="E34" i="5"/>
  <c r="D34" i="5"/>
  <c r="D22" i="5"/>
  <c r="C34" i="5"/>
  <c r="C22" i="5"/>
  <c r="C11" i="5" l="1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B10" i="5"/>
  <c r="C10" i="5"/>
  <c r="D10" i="5"/>
  <c r="E10" i="5"/>
  <c r="F10" i="5"/>
  <c r="A10" i="5"/>
  <c r="F18" i="5" l="1"/>
  <c r="F35" i="5" s="1"/>
  <c r="D18" i="5"/>
  <c r="D35" i="5" s="1"/>
  <c r="C18" i="5"/>
  <c r="C35" i="5"/>
  <c r="E18" i="5"/>
  <c r="E35" i="5" s="1"/>
</calcChain>
</file>

<file path=xl/sharedStrings.xml><?xml version="1.0" encoding="utf-8"?>
<sst xmlns="http://schemas.openxmlformats.org/spreadsheetml/2006/main" count="558" uniqueCount="294">
  <si>
    <t>CITY OF GAINESVILLE</t>
  </si>
  <si>
    <t>GENERAL FUND SUMMARY</t>
  </si>
  <si>
    <t>2022-23</t>
  </si>
  <si>
    <t>ADOPTED</t>
  </si>
  <si>
    <t xml:space="preserve"> </t>
  </si>
  <si>
    <t xml:space="preserve"> BUDGET</t>
  </si>
  <si>
    <t>BEGINNING BALANCE OCTOBER 1</t>
  </si>
  <si>
    <t>REVENUES</t>
  </si>
  <si>
    <t>TOTAL FUNDS AVAILABLE</t>
  </si>
  <si>
    <t>EXPENDITURES</t>
  </si>
  <si>
    <t xml:space="preserve">  GEN GOVN'T ADMIN</t>
  </si>
  <si>
    <t xml:space="preserve">  INFORMATION TECHNOLOGY</t>
  </si>
  <si>
    <t xml:space="preserve">  HUMAN RESOURCES</t>
  </si>
  <si>
    <t xml:space="preserve">  BUILDING OPERATIONS</t>
  </si>
  <si>
    <t xml:space="preserve">  PUBLIC ASSISTANCE</t>
  </si>
  <si>
    <t xml:space="preserve">  MUNICIPAL COURT</t>
  </si>
  <si>
    <t xml:space="preserve">  CIVIC CENTER</t>
  </si>
  <si>
    <t xml:space="preserve">  PLANNING/ZONING</t>
  </si>
  <si>
    <t xml:space="preserve">  CODE COMPLIANCE</t>
  </si>
  <si>
    <t xml:space="preserve">  FINANCE</t>
  </si>
  <si>
    <t xml:space="preserve">  POLICE</t>
  </si>
  <si>
    <t xml:space="preserve">  EMERGENCY MGT.</t>
  </si>
  <si>
    <t xml:space="preserve">  FIRE</t>
  </si>
  <si>
    <t xml:space="preserve">  PUBLIC SERVICES ADM</t>
  </si>
  <si>
    <t xml:space="preserve">  STREETS</t>
  </si>
  <si>
    <t xml:space="preserve">  GARAGE</t>
  </si>
  <si>
    <t xml:space="preserve">  PARKS</t>
  </si>
  <si>
    <t xml:space="preserve">  FRANK BUCK ZOO</t>
  </si>
  <si>
    <t xml:space="preserve">  CEMETERY</t>
  </si>
  <si>
    <t xml:space="preserve">  NON-DEPT'L**</t>
  </si>
  <si>
    <t>TOTAL EXPENDITURES</t>
  </si>
  <si>
    <t>ENDING BALANCE SEPTEMBER 30</t>
  </si>
  <si>
    <t>INCREASE(DECREASE)</t>
  </si>
  <si>
    <t xml:space="preserve">     IN FUND BALANCE</t>
  </si>
  <si>
    <t>GENERAL FUND ADMINISTRATION</t>
  </si>
  <si>
    <t>ACCOUNT</t>
  </si>
  <si>
    <t>DESCRIPTION</t>
  </si>
  <si>
    <t>NUMBER</t>
  </si>
  <si>
    <t xml:space="preserve"> SUBTOTAL SALARIES &amp; BENEFITS</t>
  </si>
  <si>
    <t xml:space="preserve"> SUBTOTAL SUPPLIES</t>
  </si>
  <si>
    <t xml:space="preserve"> SUBTOTAL SERVICES</t>
  </si>
  <si>
    <t xml:space="preserve"> ADMINISTRATION                 </t>
  </si>
  <si>
    <t>GENERAL FUND BUILDING OPERATIONS</t>
  </si>
  <si>
    <t xml:space="preserve"> SUBTOTAL MAINTENANCE</t>
  </si>
  <si>
    <t xml:space="preserve"> SUBTOTAL BUILDINGS</t>
  </si>
  <si>
    <t xml:space="preserve"> BUILDING OPERATIONS</t>
  </si>
  <si>
    <t>GENERAL FUND PUBLIC ASSISTANCE</t>
  </si>
  <si>
    <t xml:space="preserve"> PUBLIC ASSISTANCE</t>
  </si>
  <si>
    <t>GENERAL FUND INFORMATION TECHNOLOGY</t>
  </si>
  <si>
    <t xml:space="preserve"> HEALTH/LIFE/CAREFLITE</t>
  </si>
  <si>
    <t xml:space="preserve"> SUBTOTAL MINOR OFFICE AND EQUIP</t>
  </si>
  <si>
    <t xml:space="preserve"> SUBTOTAL MAJOR MACHINERY &amp; EQ</t>
  </si>
  <si>
    <t xml:space="preserve"> INFORMATION TECHNOLOGY</t>
  </si>
  <si>
    <t>GENERAL FUND HUMAN RESOURCES</t>
  </si>
  <si>
    <t xml:space="preserve"> SUBTOTAL MINOR EQUIPMENT/PROJECTS</t>
  </si>
  <si>
    <t xml:space="preserve"> HUMAN RESOURCES</t>
  </si>
  <si>
    <t>GENERAL FUND MUNICIPAL COURT</t>
  </si>
  <si>
    <t xml:space="preserve"> SUBTOTAL SALARIES AND BENEFITS</t>
  </si>
  <si>
    <t xml:space="preserve"> SUBTOTAL SOFTWARE MAINTENANCE</t>
  </si>
  <si>
    <t xml:space="preserve"> SUBTOTAL EQUIPMENT</t>
  </si>
  <si>
    <t xml:space="preserve"> MUNICIPAL COURT</t>
  </si>
  <si>
    <t>GENERAL FUND CIVIC CENTER</t>
  </si>
  <si>
    <t xml:space="preserve"> SUBTOTAL MACHINERY AND EQUIPMENT</t>
  </si>
  <si>
    <t xml:space="preserve"> SUBTOTAL CAPITAL </t>
  </si>
  <si>
    <t xml:space="preserve"> CIVIC CENTER</t>
  </si>
  <si>
    <t>GENERAL FUND PLANNING AND ZONING</t>
  </si>
  <si>
    <t>SUBTOTAL SUPPLIES</t>
  </si>
  <si>
    <t>SUBTOTAL MAINTENANCE</t>
  </si>
  <si>
    <t xml:space="preserve"> SUBTOTAL CAPITAL</t>
  </si>
  <si>
    <t xml:space="preserve"> PLANNING &amp; ZONING</t>
  </si>
  <si>
    <t>GENERAL FUND CODE COMPLIANCE</t>
  </si>
  <si>
    <t xml:space="preserve"> CODE COMPLIANCE</t>
  </si>
  <si>
    <t>GENERAL FUND FINANCE</t>
  </si>
  <si>
    <t xml:space="preserve"> SUBTOTAL MACHINERY &amp; EQUIPMENT</t>
  </si>
  <si>
    <t xml:space="preserve"> FINANCE                        </t>
  </si>
  <si>
    <t>GENERAL FUND POLICE</t>
  </si>
  <si>
    <t xml:space="preserve"> 01-6508-14-22</t>
  </si>
  <si>
    <t>OFFICE MACHINERY &amp; EQUIPMENT</t>
  </si>
  <si>
    <t xml:space="preserve"> POLICE</t>
  </si>
  <si>
    <t>GENERAL FUND  EMERGENCY MANAGEMENT</t>
  </si>
  <si>
    <t xml:space="preserve"> SUBTOTAL PERSONNEL</t>
  </si>
  <si>
    <t xml:space="preserve"> SUBTOTAL EQUIPMENT &amp; MACHINERY</t>
  </si>
  <si>
    <t xml:space="preserve"> EMERGENCY MANAGEMENT</t>
  </si>
  <si>
    <t>GENERAL FUND FIRE OPERATIONS</t>
  </si>
  <si>
    <t xml:space="preserve"> FIRE OPERATIONS</t>
  </si>
  <si>
    <t>GENERAL FUND PUBLIC WORKS ADMINISTRATION</t>
  </si>
  <si>
    <t xml:space="preserve"> PUBLIC WORKS ADMINISTRATION</t>
  </si>
  <si>
    <t>GENERAL FUND STREET MAINTENTANCE</t>
  </si>
  <si>
    <t xml:space="preserve"> STREETS</t>
  </si>
  <si>
    <t>GENERAL FUND CENTRAL GARAGE (FLEET SERVICES)</t>
  </si>
  <si>
    <t xml:space="preserve"> GARAGE</t>
  </si>
  <si>
    <t>GENERAL FUND PARKS AND RECREATION</t>
  </si>
  <si>
    <t xml:space="preserve"> SUBTOTAL CAPITAL (UNDER $15,000)</t>
  </si>
  <si>
    <t xml:space="preserve"> SUBTOTAL CAPITAL (OVER $15,000)</t>
  </si>
  <si>
    <t xml:space="preserve"> PARKS &amp; RECREATION</t>
  </si>
  <si>
    <t>FRANK BUCK ZOO</t>
  </si>
  <si>
    <t xml:space="preserve"> SUBTOTAL MINOR EQUIPT/PROJECTS</t>
  </si>
  <si>
    <t xml:space="preserve"> SUBTOTAL EQUIP/PROJECTS</t>
  </si>
  <si>
    <t xml:space="preserve"> ZOO MAINTENANCE/OPERATIONS</t>
  </si>
  <si>
    <t>GENERAL FUND CEMETERY</t>
  </si>
  <si>
    <t xml:space="preserve"> Account</t>
  </si>
  <si>
    <t>Number</t>
  </si>
  <si>
    <t xml:space="preserve"> CEMETERY OPERATIONS      </t>
  </si>
  <si>
    <t>GENERAL FUND NON-DEPARTMENTAL</t>
  </si>
  <si>
    <t>2023-24</t>
  </si>
  <si>
    <t xml:space="preserve"> REVISED </t>
  </si>
  <si>
    <t>ACTUAL</t>
  </si>
  <si>
    <t>REVISED</t>
  </si>
  <si>
    <t>PROPOSED</t>
  </si>
  <si>
    <t>BUDGET</t>
  </si>
  <si>
    <t>SIX MONTHS</t>
  </si>
  <si>
    <t>*Atmos &amp; Oncor Steering Committee fees contain lobbying expenses</t>
  </si>
  <si>
    <t>ORIGINAL</t>
  </si>
  <si>
    <t>2024-25</t>
  </si>
  <si>
    <t xml:space="preserve">  COMMUNICATIONS AND OUTREACH</t>
  </si>
  <si>
    <t>GENERAL FUND REVENUES</t>
  </si>
  <si>
    <t xml:space="preserve"> SUBTOTAL TAXES</t>
  </si>
  <si>
    <t xml:space="preserve"> SUBTOTAL OTHER TAXES AND FEES</t>
  </si>
  <si>
    <t xml:space="preserve"> SUBTOTAL  LICENSE FEES PERMITS</t>
  </si>
  <si>
    <t xml:space="preserve"> SUBTOTAL FINES</t>
  </si>
  <si>
    <t xml:space="preserve"> SUBTOTAL CHARGES FOR FEES AND RENTALS</t>
  </si>
  <si>
    <t xml:space="preserve"> SUBTOTAL CHARGES FOR SERVICE</t>
  </si>
  <si>
    <t xml:space="preserve"> SUBTOTAL GRANT REVENUE/OTHER</t>
  </si>
  <si>
    <t xml:space="preserve"> 01-4001-00-00                          </t>
  </si>
  <si>
    <t xml:space="preserve"> 01-4002-00-00                          </t>
  </si>
  <si>
    <t xml:space="preserve"> 01-4003-00-00                          </t>
  </si>
  <si>
    <t xml:space="preserve"> 01-4005-00-00                          </t>
  </si>
  <si>
    <t xml:space="preserve"> CURRENT TAXES RESOLV </t>
  </si>
  <si>
    <t xml:space="preserve"> DELINQUENT TAXES RES </t>
  </si>
  <si>
    <t xml:space="preserve"> PENALTY AND INTEREST </t>
  </si>
  <si>
    <t xml:space="preserve"> REFUNDS AND ADJUSTME </t>
  </si>
  <si>
    <t xml:space="preserve"> 01-4100-00-00                          </t>
  </si>
  <si>
    <t xml:space="preserve"> SALES TAX REBATE-ENT </t>
  </si>
  <si>
    <t xml:space="preserve"> 01-4101-00-00                          </t>
  </si>
  <si>
    <t xml:space="preserve"> SALES TAXES          </t>
  </si>
  <si>
    <t xml:space="preserve"> 01-4102-00-00                          </t>
  </si>
  <si>
    <t xml:space="preserve"> FRANCHISE FEE - ELEC </t>
  </si>
  <si>
    <t xml:space="preserve"> 01-4103-00-00                          </t>
  </si>
  <si>
    <t xml:space="preserve"> MIXED DRINK TAX      </t>
  </si>
  <si>
    <t xml:space="preserve"> 01-4105-00-00                          </t>
  </si>
  <si>
    <t xml:space="preserve"> WATER TOWER LEASE    </t>
  </si>
  <si>
    <t xml:space="preserve"> 01-4106-00-00                          </t>
  </si>
  <si>
    <t xml:space="preserve"> FRANCHISE FEE - PHON </t>
  </si>
  <si>
    <t xml:space="preserve"> 01-4107-00-00                          </t>
  </si>
  <si>
    <t xml:space="preserve"> FRANCHISE FEE - CABL </t>
  </si>
  <si>
    <t xml:space="preserve"> 01-4108-00-00                          </t>
  </si>
  <si>
    <t xml:space="preserve"> FRANCHISE FEE - GAS  </t>
  </si>
  <si>
    <t xml:space="preserve"> 01-4201-00-00                          </t>
  </si>
  <si>
    <t xml:space="preserve"> BUILDING PERMITS     </t>
  </si>
  <si>
    <t xml:space="preserve"> 01-4202-00-00                          </t>
  </si>
  <si>
    <t xml:space="preserve"> ANNUAL PERMITS       </t>
  </si>
  <si>
    <t xml:space="preserve"> 01-4204-00-00                          </t>
  </si>
  <si>
    <t xml:space="preserve"> HEALTH PERMITS AND I </t>
  </si>
  <si>
    <t xml:space="preserve"> 01-4205-00-00                          </t>
  </si>
  <si>
    <t xml:space="preserve"> ZONING PERMITS       </t>
  </si>
  <si>
    <t xml:space="preserve"> 01-4206-00-00                          </t>
  </si>
  <si>
    <t xml:space="preserve"> ALCOHOL BEVERAGE SAL </t>
  </si>
  <si>
    <t xml:space="preserve"> 01-4212-00-00                          </t>
  </si>
  <si>
    <t xml:space="preserve"> ITINERANT VENDOR PER </t>
  </si>
  <si>
    <t xml:space="preserve"> 01-4301-00-00                          </t>
  </si>
  <si>
    <t xml:space="preserve"> MUNICIPAL COURT FINE </t>
  </si>
  <si>
    <t xml:space="preserve"> 01-4302-00-00                          </t>
  </si>
  <si>
    <t xml:space="preserve"> PARKING FINES        </t>
  </si>
  <si>
    <t xml:space="preserve"> 01-4304-00-00                          </t>
  </si>
  <si>
    <t xml:space="preserve"> DISMISSAL FEES       </t>
  </si>
  <si>
    <t xml:space="preserve"> 01-4311-00-00                          </t>
  </si>
  <si>
    <t xml:space="preserve"> FINGERPRINT FEES     </t>
  </si>
  <si>
    <t xml:space="preserve"> 01-4312-00-00                          </t>
  </si>
  <si>
    <t xml:space="preserve"> ACCRUED COURT WARRAN </t>
  </si>
  <si>
    <t xml:space="preserve"> 01-4316-00-00                          </t>
  </si>
  <si>
    <t xml:space="preserve"> SCHL ZONE/CHILD SAFE </t>
  </si>
  <si>
    <t xml:space="preserve"> 01-4405-00-00                          </t>
  </si>
  <si>
    <t xml:space="preserve"> CIVIC CENTER RENTAL  </t>
  </si>
  <si>
    <t xml:space="preserve"> 01-4406-00-00                          </t>
  </si>
  <si>
    <t xml:space="preserve"> CEMETERY FEES        </t>
  </si>
  <si>
    <t xml:space="preserve"> 01-4407-00-00                          </t>
  </si>
  <si>
    <t xml:space="preserve"> CEMETERY ADMINISTRAT </t>
  </si>
  <si>
    <t xml:space="preserve"> 01-4501-00-00                          </t>
  </si>
  <si>
    <t xml:space="preserve"> SWIMMING POOL FEES   </t>
  </si>
  <si>
    <t xml:space="preserve"> 01-4504-00-00                          </t>
  </si>
  <si>
    <t xml:space="preserve"> SWIMMING POOL CONCES </t>
  </si>
  <si>
    <t xml:space="preserve"> 01-4507-00-00                          </t>
  </si>
  <si>
    <t xml:space="preserve"> LEONARD PARK PAVILLI </t>
  </si>
  <si>
    <t xml:space="preserve"> 01-4508-00-00                          </t>
  </si>
  <si>
    <t xml:space="preserve"> DONATIONS            </t>
  </si>
  <si>
    <t xml:space="preserve"> 01-4510-00-00                          </t>
  </si>
  <si>
    <t xml:space="preserve"> BASEBALL FIELD FEES  </t>
  </si>
  <si>
    <t xml:space="preserve"> 01-4622-00-00                          </t>
  </si>
  <si>
    <t xml:space="preserve"> CASH SHORT/OVER      </t>
  </si>
  <si>
    <t xml:space="preserve"> 01-4623-00-00                          </t>
  </si>
  <si>
    <t xml:space="preserve"> NSF CHARGES          </t>
  </si>
  <si>
    <t xml:space="preserve"> 01-4628-00-00                          </t>
  </si>
  <si>
    <t xml:space="preserve"> CREDIT CARD CONVENIE </t>
  </si>
  <si>
    <t xml:space="preserve"> 01-4701-00-00                          </t>
  </si>
  <si>
    <t xml:space="preserve"> INTEREST REVENUE     </t>
  </si>
  <si>
    <t xml:space="preserve"> 01-4702-00-00                          </t>
  </si>
  <si>
    <t xml:space="preserve"> TAX CERTIFICATES     </t>
  </si>
  <si>
    <t xml:space="preserve"> 01-4703-00-00                          </t>
  </si>
  <si>
    <t xml:space="preserve"> GAIN ON DISPOSITION/ </t>
  </si>
  <si>
    <t xml:space="preserve"> 01-4709-00-00                          </t>
  </si>
  <si>
    <t xml:space="preserve"> MISCELLANEOUS REVENU </t>
  </si>
  <si>
    <t xml:space="preserve"> 01-4713-00-00                          </t>
  </si>
  <si>
    <t xml:space="preserve"> TRAIN REVENUES       </t>
  </si>
  <si>
    <t xml:space="preserve"> 01-4714-00-00                          </t>
  </si>
  <si>
    <t xml:space="preserve"> SANTA FE DEPOT SALES </t>
  </si>
  <si>
    <t xml:space="preserve"> 01-4725-00-00                          </t>
  </si>
  <si>
    <t xml:space="preserve"> LIEN REVENUES        </t>
  </si>
  <si>
    <t xml:space="preserve"> 01-4729-00-00                          </t>
  </si>
  <si>
    <t xml:space="preserve"> KIDS FISHFEST REVENU </t>
  </si>
  <si>
    <t xml:space="preserve"> 01-4730-00-00                          </t>
  </si>
  <si>
    <t xml:space="preserve"> LAND LEASE-QUALITY I </t>
  </si>
  <si>
    <t xml:space="preserve"> 01-4734-00-00                          </t>
  </si>
  <si>
    <t xml:space="preserve"> BARRICADE FEES       </t>
  </si>
  <si>
    <t xml:space="preserve"> 01-4735-00-00                          </t>
  </si>
  <si>
    <t xml:space="preserve"> ANIMAL SHELTER FEES  </t>
  </si>
  <si>
    <t xml:space="preserve"> 01-4760-00-00                          </t>
  </si>
  <si>
    <t xml:space="preserve"> DEPOT DAYS REVENUES  </t>
  </si>
  <si>
    <t xml:space="preserve"> 01-4767-00-00                          </t>
  </si>
  <si>
    <t xml:space="preserve"> SPRING FLING BOOTH F </t>
  </si>
  <si>
    <t xml:space="preserve"> 01-4770-00-00                          </t>
  </si>
  <si>
    <t xml:space="preserve"> MISC AR REIMBURSEMEN </t>
  </si>
  <si>
    <t xml:space="preserve"> 01-4771-00-00                          </t>
  </si>
  <si>
    <t xml:space="preserve"> ZOO ADMISSIONS REVEN </t>
  </si>
  <si>
    <t xml:space="preserve"> 01-4772-00-00                          </t>
  </si>
  <si>
    <t xml:space="preserve"> ZOO ANNUAL PASS      </t>
  </si>
  <si>
    <t xml:space="preserve"> 01-4775-00-00                          </t>
  </si>
  <si>
    <t xml:space="preserve"> ZOO EDUCATIONAL PROG </t>
  </si>
  <si>
    <t xml:space="preserve"> 01-4776-00-00                          </t>
  </si>
  <si>
    <t xml:space="preserve"> ZOO MERCHANDISE SOLD </t>
  </si>
  <si>
    <t xml:space="preserve"> 01-4778-00-00                          </t>
  </si>
  <si>
    <t xml:space="preserve"> ZOO CONCESSION-PRIVA </t>
  </si>
  <si>
    <t xml:space="preserve"> 01-4802-00-00                          </t>
  </si>
  <si>
    <t xml:space="preserve"> GRANT REVENUE        </t>
  </si>
  <si>
    <t xml:space="preserve"> 01-4807-00-00                          </t>
  </si>
  <si>
    <t xml:space="preserve"> GRANT REVENUE - MISC </t>
  </si>
  <si>
    <t xml:space="preserve"> 01-4910-00-00                          </t>
  </si>
  <si>
    <t xml:space="preserve"> TRANSFER FROM MC CAS </t>
  </si>
  <si>
    <t xml:space="preserve"> 01-4918-00-00                          </t>
  </si>
  <si>
    <t xml:space="preserve"> TRANSFER FROM GEDC F </t>
  </si>
  <si>
    <t xml:space="preserve"> 01-4922-00-00                          </t>
  </si>
  <si>
    <t xml:space="preserve"> TRANSFER FROM H/M    </t>
  </si>
  <si>
    <t xml:space="preserve"> 01-4922-00-00-CIVIC                    </t>
  </si>
  <si>
    <t xml:space="preserve"> TRANSFER FROM H/M-CI </t>
  </si>
  <si>
    <t xml:space="preserve"> 01-4922-00-00-TOUR</t>
  </si>
  <si>
    <t xml:space="preserve"> TRANSFER FROM H/M-TOURISM</t>
  </si>
  <si>
    <t xml:space="preserve"> 01-4922-00-00-WEB                      </t>
  </si>
  <si>
    <t xml:space="preserve"> TRANSFER FROM H/M-WE </t>
  </si>
  <si>
    <t xml:space="preserve"> 01-4960-00-00                          </t>
  </si>
  <si>
    <t xml:space="preserve"> TRANSFER FROM W&amp;S UT </t>
  </si>
  <si>
    <t xml:space="preserve"> 01-4960-00-00-STREET                   </t>
  </si>
  <si>
    <t xml:space="preserve"> TRANSFER FROM W&amp;S-ST </t>
  </si>
  <si>
    <t xml:space="preserve"> 01-4967-00-00                          </t>
  </si>
  <si>
    <t xml:space="preserve"> TRANSFER FROM STORMW </t>
  </si>
  <si>
    <t xml:space="preserve"> 01-4968-00-00                          </t>
  </si>
  <si>
    <t xml:space="preserve"> TRANSFER FROM S/W FU </t>
  </si>
  <si>
    <t xml:space="preserve"> 01-4968-00-00-STREET                   </t>
  </si>
  <si>
    <t xml:space="preserve"> TRANSFER FROM S/W-ST </t>
  </si>
  <si>
    <t xml:space="preserve"> 01-4981-00-00                          </t>
  </si>
  <si>
    <t xml:space="preserve"> TRANSFER FROM CEM. P </t>
  </si>
  <si>
    <t xml:space="preserve"> SUBTOTAL TRANSFERS</t>
  </si>
  <si>
    <t xml:space="preserve"> GENERAL FUND REVENUES</t>
  </si>
  <si>
    <t>GENERAL FUND COMMUNICATIONS AND OUTREACH</t>
  </si>
  <si>
    <t xml:space="preserve"> COMMUNICATIONS AND OUTREACH</t>
  </si>
  <si>
    <t>EXPENDITURE SUMMARY</t>
  </si>
  <si>
    <t>CLASSIFICATION</t>
  </si>
  <si>
    <t>PERSONNEL</t>
  </si>
  <si>
    <t>SUPPLIES</t>
  </si>
  <si>
    <t>MAINTENANCE</t>
  </si>
  <si>
    <t>SERVICES</t>
  </si>
  <si>
    <t>MINOR EQUIPMENT/PROJECTS</t>
  </si>
  <si>
    <t>CAPITAL EQUIPMENT/PROJECTS</t>
  </si>
  <si>
    <t>TOTAL</t>
  </si>
  <si>
    <t>WORKLOAD/DEMAND</t>
  </si>
  <si>
    <t>2015</t>
  </si>
  <si>
    <t>2016</t>
  </si>
  <si>
    <t>2017</t>
  </si>
  <si>
    <t>2018</t>
  </si>
  <si>
    <t>2019</t>
  </si>
  <si>
    <t>STAFFING</t>
  </si>
  <si>
    <t>POSITION</t>
  </si>
  <si>
    <t>MACHINERY AND EQUIPMENT</t>
  </si>
  <si>
    <t>BUILDINGS/IMPROVEMENTS</t>
  </si>
  <si>
    <t>ESTIMATED</t>
  </si>
  <si>
    <t>CIVIC CTR. SQUARE FOOTAGE MAINTAINED</t>
  </si>
  <si>
    <t>SANTA FE DEPOT SQUARE FOOTAGE MAINTAINED</t>
  </si>
  <si>
    <t>RENTALS MAIN ROOM</t>
  </si>
  <si>
    <t>RENTALS MEETING ROOMS</t>
  </si>
  <si>
    <t>RENTAL DEPOT</t>
  </si>
  <si>
    <t>CIVIC CENTER OPERATIONS</t>
  </si>
  <si>
    <t>ADMINISTRATIVE ASSISTANT</t>
  </si>
  <si>
    <t>BUILDING SERVICES TECHNICIAN</t>
  </si>
  <si>
    <t>TOTAL CIVIC CENTER OPERATIONS</t>
  </si>
  <si>
    <t xml:space="preserve"> SUBTOTAL IMPROVEMENTS</t>
  </si>
  <si>
    <t xml:space="preserve"> SUBTOTAL EQUIPMENT &amp; MACH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</si>
</sst>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m/dd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14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2" xfId="0" applyNumberFormat="1" applyFont="1" applyBorder="1"/>
    <xf numFmtId="37" fontId="3" fillId="0" borderId="0" xfId="0" applyNumberFormat="1" applyFont="1" applyFill="1"/>
    <xf numFmtId="37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0" fontId="2" fillId="0" borderId="0" xfId="0" applyFont="1" applyFill="1" applyAlignment="1">
      <alignment horizontal="centerContinuous"/>
    </xf>
    <xf numFmtId="14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7" fontId="4" fillId="0" borderId="0" xfId="0" applyNumberFormat="1" applyFont="1" applyFill="1" applyAlignment="1"/>
    <xf numFmtId="0" fontId="4" fillId="0" borderId="3" xfId="0" applyFont="1" applyFill="1" applyBorder="1"/>
    <xf numFmtId="37" fontId="4" fillId="0" borderId="3" xfId="0" applyNumberFormat="1" applyFont="1" applyFill="1" applyBorder="1"/>
    <xf numFmtId="37" fontId="4" fillId="0" borderId="0" xfId="0" applyNumberFormat="1" applyFont="1" applyFill="1"/>
    <xf numFmtId="0" fontId="4" fillId="0" borderId="2" xfId="0" applyFont="1" applyFill="1" applyBorder="1"/>
    <xf numFmtId="37" fontId="4" fillId="0" borderId="2" xfId="0" applyNumberFormat="1" applyFont="1" applyFill="1" applyBorder="1"/>
    <xf numFmtId="37" fontId="2" fillId="0" borderId="0" xfId="0" applyNumberFormat="1" applyFont="1" applyFill="1" applyAlignment="1">
      <alignment horizontal="centerContinuous"/>
    </xf>
    <xf numFmtId="3" fontId="5" fillId="0" borderId="0" xfId="0" applyNumberFormat="1" applyFont="1" applyFill="1" applyBorder="1" applyAlignment="1">
      <alignment horizontal="center"/>
    </xf>
    <xf numFmtId="0" fontId="4" fillId="0" borderId="4" xfId="0" applyFont="1" applyFill="1" applyBorder="1"/>
    <xf numFmtId="37" fontId="4" fillId="0" borderId="4" xfId="0" applyNumberFormat="1" applyFont="1" applyFill="1" applyBorder="1"/>
    <xf numFmtId="0" fontId="4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0" fontId="4" fillId="0" borderId="0" xfId="0" applyFont="1"/>
    <xf numFmtId="3" fontId="4" fillId="0" borderId="0" xfId="0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7" fontId="4" fillId="0" borderId="0" xfId="0" applyNumberFormat="1" applyFont="1" applyBorder="1"/>
    <xf numFmtId="37" fontId="4" fillId="0" borderId="5" xfId="0" applyNumberFormat="1" applyFont="1" applyBorder="1"/>
    <xf numFmtId="0" fontId="4" fillId="0" borderId="2" xfId="0" applyFont="1" applyBorder="1"/>
    <xf numFmtId="37" fontId="4" fillId="0" borderId="2" xfId="0" applyNumberFormat="1" applyFont="1" applyBorder="1"/>
    <xf numFmtId="0" fontId="3" fillId="0" borderId="0" xfId="0" applyFont="1" applyFill="1" applyAlignment="1">
      <alignment horizontal="centerContinuous"/>
    </xf>
    <xf numFmtId="37" fontId="3" fillId="0" borderId="0" xfId="0" applyNumberFormat="1" applyFont="1" applyFill="1" applyAlignment="1">
      <alignment horizontal="centerContinuous"/>
    </xf>
    <xf numFmtId="37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37" fontId="5" fillId="0" borderId="0" xfId="0" applyNumberFormat="1" applyFont="1" applyFill="1" applyBorder="1" applyAlignment="1">
      <alignment horizontal="center"/>
    </xf>
    <xf numFmtId="37" fontId="4" fillId="0" borderId="3" xfId="0" applyNumberFormat="1" applyFont="1" applyFill="1" applyBorder="1" applyAlignment="1">
      <alignment horizontal="left"/>
    </xf>
    <xf numFmtId="37" fontId="4" fillId="0" borderId="0" xfId="0" applyNumberFormat="1" applyFont="1" applyFill="1" applyBorder="1"/>
    <xf numFmtId="37" fontId="5" fillId="0" borderId="1" xfId="0" applyNumberFormat="1" applyFont="1" applyFill="1" applyBorder="1" applyAlignment="1">
      <alignment horizontal="center"/>
    </xf>
    <xf numFmtId="37" fontId="4" fillId="0" borderId="3" xfId="0" applyNumberFormat="1" applyFont="1" applyFill="1" applyBorder="1" applyAlignment="1"/>
    <xf numFmtId="3" fontId="4" fillId="0" borderId="5" xfId="0" applyNumberFormat="1" applyFont="1" applyFill="1" applyBorder="1"/>
    <xf numFmtId="3" fontId="4" fillId="0" borderId="0" xfId="0" applyNumberFormat="1" applyFont="1" applyFill="1" applyBorder="1"/>
    <xf numFmtId="37" fontId="4" fillId="0" borderId="2" xfId="0" applyNumberFormat="1" applyFont="1" applyFill="1" applyBorder="1" applyAlignment="1"/>
    <xf numFmtId="3" fontId="4" fillId="0" borderId="3" xfId="0" applyNumberFormat="1" applyFont="1" applyFill="1" applyBorder="1"/>
    <xf numFmtId="0" fontId="3" fillId="0" borderId="2" xfId="0" applyFont="1" applyFill="1" applyBorder="1"/>
    <xf numFmtId="37" fontId="4" fillId="0" borderId="6" xfId="0" applyNumberFormat="1" applyFont="1" applyFill="1" applyBorder="1"/>
    <xf numFmtId="37" fontId="4" fillId="0" borderId="5" xfId="0" applyNumberFormat="1" applyFont="1" applyFill="1" applyBorder="1"/>
    <xf numFmtId="0" fontId="0" fillId="0" borderId="0" xfId="0" applyFill="1"/>
    <xf numFmtId="3" fontId="0" fillId="0" borderId="0" xfId="0" applyNumberFormat="1" applyFill="1"/>
    <xf numFmtId="37" fontId="4" fillId="0" borderId="2" xfId="0" applyNumberFormat="1" applyFont="1" applyFill="1" applyBorder="1" applyAlignment="1">
      <alignment horizontal="left"/>
    </xf>
    <xf numFmtId="164" fontId="4" fillId="0" borderId="3" xfId="0" applyNumberFormat="1" applyFont="1" applyFill="1" applyBorder="1"/>
    <xf numFmtId="164" fontId="4" fillId="0" borderId="2" xfId="0" applyNumberFormat="1" applyFont="1" applyFill="1" applyBorder="1"/>
    <xf numFmtId="0" fontId="4" fillId="0" borderId="0" xfId="0" applyFont="1" applyFill="1" applyBorder="1"/>
    <xf numFmtId="0" fontId="5" fillId="0" borderId="7" xfId="0" applyFont="1" applyFill="1" applyBorder="1" applyAlignment="1">
      <alignment horizontal="center"/>
    </xf>
    <xf numFmtId="37" fontId="4" fillId="0" borderId="0" xfId="0" applyNumberFormat="1" applyFont="1" applyFill="1" applyAlignment="1">
      <alignment horizontal="centerContinuous"/>
    </xf>
    <xf numFmtId="0" fontId="6" fillId="0" borderId="0" xfId="0" applyFont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37" fontId="4" fillId="0" borderId="0" xfId="0" applyNumberFormat="1" applyFont="1"/>
    <xf numFmtId="37" fontId="4" fillId="0" borderId="3" xfId="0" applyNumberFormat="1" applyFont="1" applyBorder="1"/>
    <xf numFmtId="37" fontId="4" fillId="0" borderId="3" xfId="0" applyNumberFormat="1" applyFont="1" applyBorder="1" applyAlignment="1">
      <alignment horizontal="left"/>
    </xf>
    <xf numFmtId="37" fontId="2" fillId="0" borderId="0" xfId="0" applyNumberFormat="1" applyFont="1" applyAlignment="1">
      <alignment horizontal="centerContinuous"/>
    </xf>
    <xf numFmtId="37" fontId="3" fillId="0" borderId="0" xfId="0" applyNumberFormat="1" applyFont="1" applyAlignment="1">
      <alignment horizontal="centerContinuous"/>
    </xf>
    <xf numFmtId="37" fontId="4" fillId="0" borderId="6" xfId="0" applyNumberFormat="1" applyFont="1" applyBorder="1"/>
    <xf numFmtId="0" fontId="3" fillId="0" borderId="0" xfId="0" applyFont="1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37" fontId="3" fillId="2" borderId="0" xfId="0" applyNumberFormat="1" applyFont="1" applyFill="1"/>
    <xf numFmtId="3" fontId="4" fillId="0" borderId="0" xfId="0" applyNumberFormat="1" applyFont="1" applyFill="1" applyProtection="1">
      <protection locked="0"/>
    </xf>
    <xf numFmtId="3" fontId="4" fillId="0" borderId="0" xfId="0" applyNumberFormat="1" applyFont="1" applyFill="1" applyAlignment="1" applyProtection="1">
      <alignment horizontal="centerContinuous"/>
      <protection locked="0"/>
    </xf>
    <xf numFmtId="165" fontId="4" fillId="0" borderId="0" xfId="0" applyNumberFormat="1" applyFont="1" applyFill="1" applyAlignment="1" applyProtection="1">
      <alignment horizontal="centerContinuous"/>
      <protection locked="0"/>
    </xf>
    <xf numFmtId="0" fontId="4" fillId="0" borderId="0" xfId="0" applyFont="1" applyFill="1" applyAlignment="1" applyProtection="1">
      <alignment horizontal="centerContinuous"/>
      <protection locked="0"/>
    </xf>
    <xf numFmtId="0" fontId="4" fillId="0" borderId="0" xfId="0" applyFont="1" applyFill="1" applyProtection="1">
      <protection locked="0"/>
    </xf>
    <xf numFmtId="3" fontId="4" fillId="0" borderId="0" xfId="0" applyNumberFormat="1" applyFont="1" applyAlignment="1" applyProtection="1">
      <alignment horizontal="centerContinuous"/>
      <protection locked="0"/>
    </xf>
    <xf numFmtId="165" fontId="4" fillId="0" borderId="0" xfId="0" applyNumberFormat="1" applyFont="1" applyAlignment="1" applyProtection="1">
      <alignment horizontal="centerContinuous"/>
      <protection locked="0"/>
    </xf>
    <xf numFmtId="3" fontId="4" fillId="0" borderId="0" xfId="0" applyNumberFormat="1" applyFont="1" applyProtection="1">
      <protection locked="0"/>
    </xf>
    <xf numFmtId="37" fontId="4" fillId="0" borderId="0" xfId="0" applyNumberFormat="1" applyFont="1" applyFill="1" applyProtection="1">
      <protection locked="0"/>
    </xf>
    <xf numFmtId="3" fontId="0" fillId="0" borderId="0" xfId="0" applyNumberFormat="1" applyFill="1" applyProtection="1">
      <protection locked="0"/>
    </xf>
    <xf numFmtId="37" fontId="4" fillId="0" borderId="3" xfId="0" applyNumberFormat="1" applyFont="1" applyFill="1" applyBorder="1" applyProtection="1">
      <protection locked="0"/>
    </xf>
    <xf numFmtId="164" fontId="4" fillId="0" borderId="0" xfId="0" applyNumberFormat="1" applyFont="1" applyFill="1" applyBorder="1"/>
    <xf numFmtId="3" fontId="0" fillId="0" borderId="0" xfId="0" applyNumberFormat="1"/>
    <xf numFmtId="3" fontId="0" fillId="0" borderId="0" xfId="0" applyNumberFormat="1" applyProtection="1">
      <protection locked="0"/>
    </xf>
    <xf numFmtId="37" fontId="4" fillId="0" borderId="0" xfId="0" applyNumberFormat="1" applyFont="1" applyFill="1" applyAlignment="1" applyProtection="1">
      <alignment horizontal="centerContinuous"/>
      <protection locked="0"/>
    </xf>
    <xf numFmtId="37" fontId="3" fillId="0" borderId="0" xfId="0" applyNumberFormat="1" applyFont="1" applyAlignment="1" applyProtection="1">
      <alignment horizontal="centerContinuous"/>
      <protection locked="0"/>
    </xf>
    <xf numFmtId="37" fontId="3" fillId="0" borderId="0" xfId="0" applyNumberFormat="1" applyFont="1" applyFill="1" applyProtection="1">
      <protection locked="0"/>
    </xf>
    <xf numFmtId="0" fontId="3" fillId="0" borderId="0" xfId="0" applyFont="1" applyBorder="1"/>
    <xf numFmtId="0" fontId="0" fillId="0" borderId="0" xfId="0" applyBorder="1"/>
    <xf numFmtId="37" fontId="3" fillId="0" borderId="0" xfId="0" applyNumberFormat="1" applyFont="1" applyBorder="1"/>
    <xf numFmtId="37" fontId="3" fillId="0" borderId="0" xfId="0" applyNumberFormat="1" applyFont="1" applyFill="1" applyBorder="1"/>
    <xf numFmtId="0" fontId="3" fillId="0" borderId="0" xfId="0" applyFont="1" applyFill="1" applyBorder="1"/>
    <xf numFmtId="42" fontId="3" fillId="0" borderId="0" xfId="1" applyNumberFormat="1" applyFont="1" applyBorder="1"/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37" fontId="4" fillId="0" borderId="0" xfId="0" applyNumberFormat="1" applyFont="1" applyFill="1" applyBorder="1" applyAlignment="1">
      <alignment horizontal="left"/>
    </xf>
    <xf numFmtId="37" fontId="2" fillId="0" borderId="0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2" fillId="0" borderId="0" xfId="0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37" fontId="4" fillId="0" borderId="8" xfId="0" applyNumberFormat="1" applyFont="1" applyFill="1" applyBorder="1"/>
    <xf numFmtId="0" fontId="5" fillId="0" borderId="8" xfId="0" applyFont="1" applyFill="1" applyBorder="1" applyAlignment="1">
      <alignment horizontal="center"/>
    </xf>
    <xf numFmtId="0" fontId="3" fillId="0" borderId="5" xfId="0" applyFont="1" applyFill="1" applyBorder="1"/>
    <xf numFmtId="37" fontId="3" fillId="0" borderId="5" xfId="0" applyNumberFormat="1" applyFont="1" applyFill="1" applyBorder="1"/>
    <xf numFmtId="37" fontId="3" fillId="0" borderId="3" xfId="0" applyNumberFormat="1" applyFont="1" applyFill="1" applyBorder="1"/>
    <xf numFmtId="37" fontId="4" fillId="0" borderId="9" xfId="0" applyNumberFormat="1" applyFont="1" applyFill="1" applyBorder="1"/>
    <xf numFmtId="37" fontId="4" fillId="0" borderId="9" xfId="0" applyNumberFormat="1" applyFont="1" applyFill="1" applyBorder="1" applyAlignment="1">
      <alignment horizontal="left"/>
    </xf>
    <xf numFmtId="37" fontId="4" fillId="0" borderId="10" xfId="0" applyNumberFormat="1" applyFont="1" applyFill="1" applyBorder="1"/>
    <xf numFmtId="37" fontId="7" fillId="0" borderId="9" xfId="0" applyNumberFormat="1" applyFont="1" applyFill="1" applyBorder="1" applyAlignment="1">
      <alignment horizontal="center"/>
    </xf>
    <xf numFmtId="37" fontId="7" fillId="0" borderId="10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 applyProtection="1">
      <alignment horizontal="center"/>
      <protection locked="0"/>
    </xf>
    <xf numFmtId="3" fontId="5" fillId="0" borderId="0" xfId="0" applyNumberFormat="1" applyFont="1" applyFill="1" applyBorder="1" applyAlignment="1" applyProtection="1">
      <alignment horizontal="center"/>
      <protection locked="0"/>
    </xf>
    <xf numFmtId="3" fontId="4" fillId="0" borderId="0" xfId="0" applyNumberFormat="1" applyFont="1" applyFill="1" applyBorder="1" applyProtection="1">
      <protection locked="0"/>
    </xf>
    <xf numFmtId="14" fontId="4" fillId="0" borderId="0" xfId="0" applyNumberFormat="1" applyFont="1" applyFill="1" applyProtection="1">
      <protection locked="0"/>
    </xf>
    <xf numFmtId="0" fontId="7" fillId="0" borderId="0" xfId="0" applyFont="1" applyFill="1"/>
    <xf numFmtId="0" fontId="5" fillId="0" borderId="1" xfId="0" applyFont="1" applyFill="1" applyBorder="1"/>
    <xf numFmtId="3" fontId="4" fillId="0" borderId="1" xfId="0" applyNumberFormat="1" applyFont="1" applyFill="1" applyBorder="1"/>
    <xf numFmtId="3" fontId="6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37" fontId="4" fillId="0" borderId="0" xfId="0" applyNumberFormat="1" applyFont="1" applyFill="1" applyBorder="1" applyAlignment="1"/>
    <xf numFmtId="3" fontId="3" fillId="0" borderId="0" xfId="0" applyNumberFormat="1" applyFont="1" applyFill="1" applyBorder="1"/>
    <xf numFmtId="3" fontId="4" fillId="0" borderId="2" xfId="0" applyNumberFormat="1" applyFont="1" applyFill="1" applyBorder="1"/>
    <xf numFmtId="3" fontId="2" fillId="0" borderId="11" xfId="0" applyNumberFormat="1" applyFont="1" applyFill="1" applyBorder="1"/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ill="1" applyBorder="1"/>
    <xf numFmtId="0" fontId="0" fillId="0" borderId="0" xfId="0" applyFill="1" applyBorder="1"/>
    <xf numFmtId="37" fontId="8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Protection="1">
      <protection locked="0"/>
    </xf>
    <xf numFmtId="37" fontId="3" fillId="0" borderId="0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37" fontId="4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  <xf numFmtId="37" fontId="3" fillId="0" borderId="0" xfId="0" applyNumberFormat="1" applyFont="1" applyFill="1" applyBorder="1" applyProtection="1">
      <protection locked="0"/>
    </xf>
    <xf numFmtId="1" fontId="4" fillId="0" borderId="0" xfId="0" applyNumberFormat="1" applyFont="1"/>
    <xf numFmtId="37" fontId="4" fillId="2" borderId="0" xfId="0" applyNumberFormat="1" applyFont="1" applyFill="1"/>
    <xf numFmtId="43" fontId="0" fillId="0" borderId="0" xfId="2" applyFont="1" applyBorder="1"/>
    <xf numFmtId="0" fontId="2" fillId="0" borderId="0" xfId="0" applyFont="1" applyFill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71990100336557"/>
          <c:y val="0.23863824181124613"/>
          <c:w val="0.79417241621168644"/>
          <c:h val="0.6776458327295353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B9B-4201-8278-C143E8C40E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B9B-4201-8278-C143E8C40E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B9B-4201-8278-C143E8C40E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B9B-4201-8278-C143E8C40E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B9B-4201-8278-C143E8C40E7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DB9B-4201-8278-C143E8C40E73}"/>
              </c:ext>
            </c:extLst>
          </c:dPt>
          <c:dLbls>
            <c:dLbl>
              <c:idx val="0"/>
              <c:layout>
                <c:manualLayout>
                  <c:x val="3.6036193673988949E-2"/>
                  <c:y val="-7.42858865499472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39139139139139"/>
                      <c:h val="0.153942903319955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B9B-4201-8278-C143E8C40E73}"/>
                </c:ext>
              </c:extLst>
            </c:dLbl>
            <c:dLbl>
              <c:idx val="1"/>
              <c:layout>
                <c:manualLayout>
                  <c:x val="-1.0795677567331111E-2"/>
                  <c:y val="-1.121410160153042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9B-4201-8278-C143E8C40E73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B9B-4201-8278-C143E8C40E73}"/>
                </c:ext>
              </c:extLst>
            </c:dLbl>
            <c:dLbl>
              <c:idx val="3"/>
              <c:layout>
                <c:manualLayout>
                  <c:x val="-1.8018018018018018E-2"/>
                  <c:y val="1.14285748567153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9B-4201-8278-C143E8C40E73}"/>
                </c:ext>
              </c:extLst>
            </c:dLbl>
            <c:dLbl>
              <c:idx val="4"/>
              <c:layout>
                <c:manualLayout>
                  <c:x val="3.4034034034034037E-2"/>
                  <c:y val="-4.190477447462301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DB9B-4201-8278-C143E8C40E73}"/>
                </c:ext>
              </c:extLst>
            </c:dLbl>
            <c:dLbl>
              <c:idx val="5"/>
              <c:layout>
                <c:manualLayout>
                  <c:x val="0.11611611611611612"/>
                  <c:y val="-1.90476247611922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975B14-7A72-4E5E-9DDB-007ADF437C8A}" type="CATEGORYNAME">
                      <a:rPr lang="en-US">
                        <a:solidFill>
                          <a:srgbClr val="FF9933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rgbClr val="FF9933"/>
                        </a:solidFill>
                      </a:rPr>
                      <a:t> </a:t>
                    </a:r>
                    <a:fld id="{9947E966-0B56-4EED-BAD9-302BE2127024}" type="PERCENTAGE">
                      <a:rPr lang="en-US">
                        <a:solidFill>
                          <a:srgbClr val="FF9933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[PERCENTAGE]</a:t>
                    </a:fld>
                    <a:endParaRPr lang="en-US">
                      <a:solidFill>
                        <a:srgbClr val="FF9933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DB9B-4201-8278-C143E8C40E7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'[5]01-10-14 BOOK'!$B$89:$B$94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EQUIPMENT/PROJECTS</c:v>
                </c:pt>
              </c:strCache>
            </c:strRef>
          </c:cat>
          <c:val>
            <c:numRef>
              <c:f>'[5]01-10-14 BOOK'!$H$89:$H$94</c:f>
              <c:numCache>
                <c:formatCode>General</c:formatCode>
                <c:ptCount val="6"/>
                <c:pt idx="0">
                  <c:v>184481</c:v>
                </c:pt>
                <c:pt idx="1">
                  <c:v>1500</c:v>
                </c:pt>
                <c:pt idx="2">
                  <c:v>35499</c:v>
                </c:pt>
                <c:pt idx="3">
                  <c:v>32460</c:v>
                </c:pt>
                <c:pt idx="4">
                  <c:v>10000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B9B-4201-8278-C143E8C40E7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61</xdr:row>
      <xdr:rowOff>142876</xdr:rowOff>
    </xdr:from>
    <xdr:to>
      <xdr:col>7</xdr:col>
      <xdr:colOff>666751</xdr:colOff>
      <xdr:row>82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Paramete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Finance/Budget%20Financ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Police/Budget%20Police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Fire%20Operations/FIre%20%20Budge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Public%20Works%20Admin-Streets/Budget%20Street%20%20Admi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Garage/Garage%20Budget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Parks/Budget%20Park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Zoo%20Operations/Zoo%20Budget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Cemetery/Cemetery%20Budge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Non-Dept'l/Non-dept'l%20Budg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Gen%20Gov't%20Admin/Budget%20admin%20legal%20bldg%20pub%20as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IT%20Support-01-10-12/Budget%20Information%20Technolog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Human%20Resources/Budget%20Human%20Resourc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Communications/Budget%20Communication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Muni%20Court/Budget%20Municipal%20Cour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Civic%20Center/Budget%20Civic%20Ct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Comm%20Services-PandZ/PandZ%20Budge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Comm%20Services-Code%20Compliance/Budget%20Community%20Services-code%20compli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ameters"/>
      <sheetName val="68-23-33"/>
      <sheetName val="68-23-34"/>
      <sheetName val="68-23-37"/>
      <sheetName val="68-23-38"/>
      <sheetName val="68-23-33 Book"/>
      <sheetName val="68-23-34 Book"/>
      <sheetName val="-68-23-37 Book"/>
      <sheetName val="68-23-38 Book"/>
    </sheetNames>
    <sheetDataSet>
      <sheetData sheetId="0">
        <row r="2">
          <cell r="A2" t="str">
            <v>BUDGET 2024-2025</v>
          </cell>
          <cell r="F2" t="str">
            <v>2022-23</v>
          </cell>
          <cell r="G2" t="str">
            <v>2022-23</v>
          </cell>
          <cell r="H2" t="str">
            <v>2023-24</v>
          </cell>
          <cell r="I2" t="str">
            <v>2023-24</v>
          </cell>
          <cell r="J2" t="str">
            <v>2023-24</v>
          </cell>
          <cell r="K2" t="str">
            <v>2024-25</v>
          </cell>
        </row>
        <row r="3">
          <cell r="F3" t="str">
            <v>REVISED</v>
          </cell>
          <cell r="G3" t="str">
            <v>ACTUAL</v>
          </cell>
          <cell r="H3" t="str">
            <v>ADOPTED</v>
          </cell>
          <cell r="I3" t="str">
            <v>ACTUAL</v>
          </cell>
          <cell r="J3" t="str">
            <v xml:space="preserve"> REVISED </v>
          </cell>
          <cell r="K3" t="str">
            <v>PROPOSED</v>
          </cell>
        </row>
        <row r="4">
          <cell r="F4" t="str">
            <v xml:space="preserve"> BUDGET</v>
          </cell>
          <cell r="H4" t="str">
            <v xml:space="preserve"> BUDGET</v>
          </cell>
          <cell r="I4" t="str">
            <v>SIX MONTHS</v>
          </cell>
          <cell r="J4" t="str">
            <v xml:space="preserve"> BUDGET</v>
          </cell>
          <cell r="K4" t="str">
            <v xml:space="preserve"> BUDGET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3-10"/>
      <sheetName val="01-13-10 BOOK"/>
    </sheetNames>
    <sheetDataSet>
      <sheetData sheetId="0">
        <row r="10">
          <cell r="A10" t="str">
            <v xml:space="preserve"> 01-5101-13-10                          </v>
          </cell>
          <cell r="B10" t="str">
            <v xml:space="preserve"> SALARIES             </v>
          </cell>
          <cell r="E10">
            <v>338996</v>
          </cell>
          <cell r="F10">
            <v>338077.34</v>
          </cell>
          <cell r="G10">
            <v>338338</v>
          </cell>
          <cell r="H10">
            <v>161735.87</v>
          </cell>
          <cell r="I10">
            <v>338681</v>
          </cell>
          <cell r="J10">
            <v>353154</v>
          </cell>
        </row>
        <row r="11">
          <cell r="A11" t="str">
            <v xml:space="preserve"> 01-5106-13-10                          </v>
          </cell>
          <cell r="B11" t="str">
            <v xml:space="preserve"> OVERTIME             </v>
          </cell>
          <cell r="E11">
            <v>1500</v>
          </cell>
          <cell r="F11">
            <v>229.05</v>
          </cell>
          <cell r="G11">
            <v>650</v>
          </cell>
          <cell r="H11">
            <v>0</v>
          </cell>
          <cell r="I11">
            <v>650</v>
          </cell>
          <cell r="J11">
            <v>650</v>
          </cell>
        </row>
        <row r="12">
          <cell r="A12" t="str">
            <v xml:space="preserve"> 01-5107-13-10                          </v>
          </cell>
          <cell r="B12" t="str">
            <v xml:space="preserve"> HOLIDAY PAY          </v>
          </cell>
          <cell r="E12">
            <v>0</v>
          </cell>
          <cell r="F12">
            <v>83.97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 xml:space="preserve"> 01-5110-13-10                          </v>
          </cell>
          <cell r="B13" t="str">
            <v xml:space="preserve"> LONGEVITY            </v>
          </cell>
          <cell r="E13">
            <v>2100</v>
          </cell>
          <cell r="F13">
            <v>2100</v>
          </cell>
          <cell r="G13">
            <v>1680</v>
          </cell>
          <cell r="H13">
            <v>1740</v>
          </cell>
          <cell r="I13">
            <v>1740</v>
          </cell>
          <cell r="J13">
            <v>1980</v>
          </cell>
        </row>
        <row r="14">
          <cell r="A14" t="str">
            <v xml:space="preserve"> 01-5111-13-10                          </v>
          </cell>
          <cell r="B14" t="str">
            <v xml:space="preserve"> RETIREMENT           </v>
          </cell>
          <cell r="E14">
            <v>43702</v>
          </cell>
          <cell r="F14">
            <v>43434.33</v>
          </cell>
          <cell r="G14">
            <v>45377</v>
          </cell>
          <cell r="H14">
            <v>21553.03</v>
          </cell>
          <cell r="I14">
            <v>45496</v>
          </cell>
          <cell r="J14">
            <v>48369</v>
          </cell>
        </row>
        <row r="15">
          <cell r="A15" t="str">
            <v xml:space="preserve"> 01-5112-13-10                          </v>
          </cell>
          <cell r="B15" t="str">
            <v xml:space="preserve"> FICA                 </v>
          </cell>
          <cell r="E15">
            <v>26078</v>
          </cell>
          <cell r="F15">
            <v>25480.560000000001</v>
          </cell>
          <cell r="G15">
            <v>26499</v>
          </cell>
          <cell r="H15">
            <v>12191.2</v>
          </cell>
          <cell r="I15">
            <v>25905</v>
          </cell>
          <cell r="J15">
            <v>26962</v>
          </cell>
        </row>
        <row r="16">
          <cell r="A16" t="str">
            <v xml:space="preserve"> 01-5116-13-10                          </v>
          </cell>
          <cell r="B16" t="str">
            <v xml:space="preserve"> HEALTH/LIFE INSURANC </v>
          </cell>
          <cell r="E16">
            <v>32290</v>
          </cell>
          <cell r="F16">
            <v>32247.31</v>
          </cell>
          <cell r="G16">
            <v>31238</v>
          </cell>
          <cell r="H16">
            <v>15444.05</v>
          </cell>
          <cell r="I16">
            <v>31890</v>
          </cell>
          <cell r="J16">
            <v>35603</v>
          </cell>
        </row>
        <row r="17">
          <cell r="A17" t="str">
            <v xml:space="preserve"> 01-5118-13-10                          </v>
          </cell>
          <cell r="B17" t="str">
            <v xml:space="preserve"> WORKER COMPENSATION  </v>
          </cell>
          <cell r="E17">
            <v>767</v>
          </cell>
          <cell r="F17">
            <v>760.78</v>
          </cell>
          <cell r="G17">
            <v>693</v>
          </cell>
          <cell r="H17">
            <v>332.48</v>
          </cell>
          <cell r="I17">
            <v>694</v>
          </cell>
          <cell r="J17">
            <v>542</v>
          </cell>
        </row>
        <row r="18">
          <cell r="A18" t="str">
            <v xml:space="preserve"> 01-5119-13-10                          </v>
          </cell>
          <cell r="B18" t="str">
            <v xml:space="preserve"> OTHER PAYROLL EXPENS </v>
          </cell>
          <cell r="E18">
            <v>2458</v>
          </cell>
          <cell r="F18">
            <v>2452.1</v>
          </cell>
          <cell r="G18">
            <v>2360</v>
          </cell>
          <cell r="H18">
            <v>1140.98</v>
          </cell>
          <cell r="I18">
            <v>2526</v>
          </cell>
          <cell r="J18">
            <v>2720</v>
          </cell>
        </row>
        <row r="20">
          <cell r="A20" t="str">
            <v xml:space="preserve"> 01-5201-13-10                          </v>
          </cell>
          <cell r="B20" t="str">
            <v xml:space="preserve"> OFFICE SUPPLIES      </v>
          </cell>
          <cell r="E20">
            <v>5000</v>
          </cell>
          <cell r="F20">
            <v>8519.94</v>
          </cell>
          <cell r="G20">
            <v>5000</v>
          </cell>
          <cell r="H20">
            <v>2564.33</v>
          </cell>
          <cell r="I20">
            <v>5000</v>
          </cell>
          <cell r="J20">
            <v>5200</v>
          </cell>
        </row>
        <row r="21">
          <cell r="A21" t="str">
            <v xml:space="preserve"> 01-5202-13-10                          </v>
          </cell>
          <cell r="B21" t="str">
            <v xml:space="preserve"> POSTAGE              </v>
          </cell>
          <cell r="E21">
            <v>3300</v>
          </cell>
          <cell r="F21">
            <v>2799.43</v>
          </cell>
          <cell r="G21">
            <v>3300</v>
          </cell>
          <cell r="H21">
            <v>1571.35</v>
          </cell>
          <cell r="I21">
            <v>3300</v>
          </cell>
          <cell r="J21">
            <v>3300</v>
          </cell>
        </row>
        <row r="22">
          <cell r="A22" t="str">
            <v xml:space="preserve"> 01-5204-13-10                          </v>
          </cell>
          <cell r="B22" t="str">
            <v xml:space="preserve"> BINDING PRTING &amp; REP </v>
          </cell>
          <cell r="E22">
            <v>1000</v>
          </cell>
          <cell r="F22">
            <v>697.66</v>
          </cell>
          <cell r="G22">
            <v>1000</v>
          </cell>
          <cell r="H22">
            <v>610.20000000000005</v>
          </cell>
          <cell r="I22">
            <v>1000</v>
          </cell>
          <cell r="J22">
            <v>1000</v>
          </cell>
        </row>
        <row r="23">
          <cell r="A23" t="str">
            <v xml:space="preserve"> 01-5299-13-10                          </v>
          </cell>
          <cell r="B23" t="str">
            <v xml:space="preserve"> MISCELLANEOUS SUPPLI </v>
          </cell>
          <cell r="E23">
            <v>600</v>
          </cell>
          <cell r="F23">
            <v>627.29</v>
          </cell>
          <cell r="G23">
            <v>600</v>
          </cell>
          <cell r="H23">
            <v>90.84</v>
          </cell>
          <cell r="I23">
            <v>600</v>
          </cell>
          <cell r="J23">
            <v>400</v>
          </cell>
        </row>
        <row r="25">
          <cell r="A25" t="str">
            <v xml:space="preserve"> 01-5401-13-10                          </v>
          </cell>
          <cell r="B25" t="str">
            <v xml:space="preserve"> COMMUNICATIONS       </v>
          </cell>
          <cell r="E25">
            <v>800</v>
          </cell>
          <cell r="F25">
            <v>407.61</v>
          </cell>
          <cell r="G25">
            <v>800</v>
          </cell>
          <cell r="H25">
            <v>174.09</v>
          </cell>
          <cell r="I25">
            <v>800</v>
          </cell>
          <cell r="J25">
            <v>700</v>
          </cell>
        </row>
        <row r="26">
          <cell r="A26" t="str">
            <v xml:space="preserve"> 01-5402-13-10                          </v>
          </cell>
          <cell r="B26" t="str">
            <v xml:space="preserve"> DUES &amp; SUBSCRIPTIONS </v>
          </cell>
          <cell r="E26">
            <v>1750</v>
          </cell>
          <cell r="F26">
            <v>2505</v>
          </cell>
          <cell r="G26">
            <v>1750</v>
          </cell>
          <cell r="H26">
            <v>428</v>
          </cell>
          <cell r="I26">
            <v>1750</v>
          </cell>
          <cell r="J26">
            <v>1750</v>
          </cell>
        </row>
        <row r="27">
          <cell r="A27" t="str">
            <v xml:space="preserve"> 01-5403-13-10                          </v>
          </cell>
          <cell r="B27" t="str">
            <v xml:space="preserve"> GENERAL INSURANCE    </v>
          </cell>
          <cell r="E27">
            <v>250</v>
          </cell>
          <cell r="F27">
            <v>183.6</v>
          </cell>
          <cell r="G27">
            <v>250</v>
          </cell>
          <cell r="H27">
            <v>110.42</v>
          </cell>
          <cell r="I27">
            <v>250</v>
          </cell>
          <cell r="J27">
            <v>250</v>
          </cell>
        </row>
        <row r="28">
          <cell r="A28" t="str">
            <v xml:space="preserve"> 01-5404-13-10                          </v>
          </cell>
          <cell r="B28" t="str">
            <v xml:space="preserve"> PROFESSIONAL FEES    </v>
          </cell>
          <cell r="E28">
            <v>6500</v>
          </cell>
          <cell r="F28">
            <v>5744.74</v>
          </cell>
          <cell r="G28">
            <v>6500</v>
          </cell>
          <cell r="H28">
            <v>494</v>
          </cell>
          <cell r="I28">
            <v>6500</v>
          </cell>
          <cell r="J28">
            <v>7000</v>
          </cell>
        </row>
        <row r="29">
          <cell r="A29" t="str">
            <v xml:space="preserve"> 01-5406-13-10                          </v>
          </cell>
          <cell r="B29" t="str">
            <v xml:space="preserve"> TRAINING             </v>
          </cell>
          <cell r="E29">
            <v>6500</v>
          </cell>
          <cell r="F29">
            <v>6572.62</v>
          </cell>
          <cell r="G29">
            <v>6500</v>
          </cell>
          <cell r="H29">
            <v>2297.44</v>
          </cell>
          <cell r="I29">
            <v>6500</v>
          </cell>
          <cell r="J29">
            <v>7000</v>
          </cell>
        </row>
        <row r="30">
          <cell r="A30" t="str">
            <v xml:space="preserve"> 01-5409-13-10                          </v>
          </cell>
          <cell r="B30" t="str">
            <v xml:space="preserve"> CONTRACTUAL SERVICES </v>
          </cell>
          <cell r="E30">
            <v>170000</v>
          </cell>
          <cell r="F30">
            <v>164615.98000000001</v>
          </cell>
          <cell r="G30">
            <v>175000</v>
          </cell>
          <cell r="H30">
            <v>90537.71</v>
          </cell>
          <cell r="I30">
            <v>175000</v>
          </cell>
          <cell r="J30">
            <v>175000</v>
          </cell>
        </row>
        <row r="31">
          <cell r="A31" t="str">
            <v xml:space="preserve"> 01-5418-13-10                          </v>
          </cell>
          <cell r="B31" t="str">
            <v xml:space="preserve"> AUTO ALLOWANCE       </v>
          </cell>
          <cell r="E31">
            <v>3000</v>
          </cell>
          <cell r="F31">
            <v>2991.8</v>
          </cell>
          <cell r="G31">
            <v>3000</v>
          </cell>
          <cell r="H31">
            <v>1450.33</v>
          </cell>
          <cell r="I31">
            <v>3008</v>
          </cell>
          <cell r="J31">
            <v>3000</v>
          </cell>
        </row>
        <row r="32">
          <cell r="A32" t="str">
            <v xml:space="preserve"> 01-5456-13-10                          </v>
          </cell>
          <cell r="B32" t="str">
            <v xml:space="preserve"> OFFICE EQUIPMENT REN </v>
          </cell>
          <cell r="E32">
            <v>2600</v>
          </cell>
          <cell r="F32">
            <v>2448</v>
          </cell>
          <cell r="G32">
            <v>2600</v>
          </cell>
          <cell r="H32">
            <v>1020</v>
          </cell>
          <cell r="I32">
            <v>2600</v>
          </cell>
          <cell r="J32">
            <v>2600</v>
          </cell>
        </row>
        <row r="33">
          <cell r="A33" t="str">
            <v xml:space="preserve"> 01-5460-13-10                          </v>
          </cell>
          <cell r="B33" t="str">
            <v xml:space="preserve"> MAIN FRAME SOFTWARE  </v>
          </cell>
          <cell r="E33">
            <v>15000</v>
          </cell>
          <cell r="F33">
            <v>15000</v>
          </cell>
          <cell r="G33">
            <v>15000</v>
          </cell>
          <cell r="H33">
            <v>15000</v>
          </cell>
          <cell r="I33">
            <v>15000</v>
          </cell>
          <cell r="J33">
            <v>15000</v>
          </cell>
        </row>
        <row r="34">
          <cell r="A34" t="str">
            <v xml:space="preserve"> 01-5499-13-10                          </v>
          </cell>
          <cell r="B34" t="str">
            <v xml:space="preserve"> MISCELLANEOUS SERVIC </v>
          </cell>
          <cell r="E34">
            <v>1600</v>
          </cell>
          <cell r="F34">
            <v>1667.84</v>
          </cell>
          <cell r="G34">
            <v>1600</v>
          </cell>
          <cell r="H34">
            <v>56.35</v>
          </cell>
          <cell r="I34">
            <v>1600</v>
          </cell>
          <cell r="J34">
            <v>1600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4-22"/>
      <sheetName val="01-14-22 BOOK"/>
      <sheetName val="sheet"/>
    </sheetNames>
    <sheetDataSet>
      <sheetData sheetId="0">
        <row r="8">
          <cell r="A8" t="str">
            <v xml:space="preserve"> 01-5101-14-22                          </v>
          </cell>
          <cell r="B8" t="str">
            <v xml:space="preserve"> SALARIES             </v>
          </cell>
          <cell r="E8">
            <v>3704426</v>
          </cell>
          <cell r="F8">
            <v>3564458.57</v>
          </cell>
          <cell r="G8">
            <v>4068411</v>
          </cell>
          <cell r="H8">
            <v>1889551.52</v>
          </cell>
          <cell r="I8">
            <v>3977502</v>
          </cell>
          <cell r="J8">
            <v>4409734</v>
          </cell>
        </row>
        <row r="9">
          <cell r="A9" t="str">
            <v xml:space="preserve"> 01-5106-14-22                          </v>
          </cell>
          <cell r="B9" t="str">
            <v xml:space="preserve"> OVERTIME             </v>
          </cell>
          <cell r="E9">
            <v>140000</v>
          </cell>
          <cell r="F9">
            <v>117745.21</v>
          </cell>
          <cell r="G9">
            <v>140000</v>
          </cell>
          <cell r="H9">
            <v>86466.43</v>
          </cell>
          <cell r="I9">
            <v>170000</v>
          </cell>
          <cell r="J9">
            <v>150000</v>
          </cell>
        </row>
        <row r="10">
          <cell r="A10" t="str">
            <v xml:space="preserve"> 01-5107-14-22                          </v>
          </cell>
          <cell r="B10" t="str">
            <v xml:space="preserve"> HOLIDAY PAY          </v>
          </cell>
          <cell r="E10">
            <v>147000</v>
          </cell>
          <cell r="F10">
            <v>140413.26</v>
          </cell>
          <cell r="G10">
            <v>146304</v>
          </cell>
          <cell r="H10">
            <v>97469.45</v>
          </cell>
          <cell r="I10">
            <v>146304</v>
          </cell>
          <cell r="J10">
            <v>146304</v>
          </cell>
        </row>
        <row r="11">
          <cell r="A11" t="str">
            <v xml:space="preserve"> 01-5110-14-22                          </v>
          </cell>
          <cell r="B11" t="str">
            <v xml:space="preserve"> LONGEVITY            </v>
          </cell>
          <cell r="E11">
            <v>27360</v>
          </cell>
          <cell r="F11">
            <v>27360</v>
          </cell>
          <cell r="G11">
            <v>32040</v>
          </cell>
          <cell r="H11">
            <v>32250</v>
          </cell>
          <cell r="I11">
            <v>32250</v>
          </cell>
          <cell r="J11">
            <v>33540</v>
          </cell>
        </row>
        <row r="12">
          <cell r="A12" t="str">
            <v xml:space="preserve"> 01-5111-14-22                          </v>
          </cell>
          <cell r="B12" t="str">
            <v xml:space="preserve"> RETIREMENT           </v>
          </cell>
          <cell r="E12">
            <v>524734</v>
          </cell>
          <cell r="F12">
            <v>503647.04</v>
          </cell>
          <cell r="G12">
            <v>596149</v>
          </cell>
          <cell r="H12">
            <v>283604.87</v>
          </cell>
          <cell r="I12">
            <v>590197</v>
          </cell>
          <cell r="J12">
            <v>658941</v>
          </cell>
        </row>
        <row r="13">
          <cell r="A13" t="str">
            <v xml:space="preserve"> 01-5112-14-22                          </v>
          </cell>
          <cell r="B13" t="str">
            <v xml:space="preserve"> FICA                 </v>
          </cell>
          <cell r="E13">
            <v>311920</v>
          </cell>
          <cell r="F13">
            <v>292438.86</v>
          </cell>
          <cell r="G13">
            <v>348133</v>
          </cell>
          <cell r="H13">
            <v>159990.60999999999</v>
          </cell>
          <cell r="I13">
            <v>335624</v>
          </cell>
          <cell r="J13">
            <v>375840</v>
          </cell>
        </row>
        <row r="14">
          <cell r="A14" t="str">
            <v xml:space="preserve"> 01-5116-14-22                          </v>
          </cell>
          <cell r="B14" t="str">
            <v xml:space="preserve"> HEALTH/LIFE INSURANC </v>
          </cell>
          <cell r="E14">
            <v>450526</v>
          </cell>
          <cell r="F14">
            <v>430168.78</v>
          </cell>
          <cell r="G14">
            <v>452600</v>
          </cell>
          <cell r="H14">
            <v>208805.52</v>
          </cell>
          <cell r="I14">
            <v>445829</v>
          </cell>
          <cell r="J14">
            <v>533709</v>
          </cell>
        </row>
        <row r="15">
          <cell r="A15" t="str">
            <v xml:space="preserve"> 01-5118-14-22                          </v>
          </cell>
          <cell r="B15" t="str">
            <v xml:space="preserve"> WORKER COMPENSATION  </v>
          </cell>
          <cell r="E15">
            <v>99333</v>
          </cell>
          <cell r="F15">
            <v>93439.54</v>
          </cell>
          <cell r="G15">
            <v>101825</v>
          </cell>
          <cell r="H15">
            <v>47600.88</v>
          </cell>
          <cell r="I15">
            <v>98944</v>
          </cell>
          <cell r="J15">
            <v>74184</v>
          </cell>
        </row>
        <row r="16">
          <cell r="A16" t="str">
            <v xml:space="preserve"> 01-5119-14-22                          </v>
          </cell>
          <cell r="B16" t="str">
            <v xml:space="preserve"> OTHER PAYROLL EXPENS </v>
          </cell>
          <cell r="E16">
            <v>155738</v>
          </cell>
          <cell r="F16">
            <v>156284.67000000001</v>
          </cell>
          <cell r="G16">
            <v>157700</v>
          </cell>
          <cell r="H16">
            <v>79491.33</v>
          </cell>
          <cell r="I16">
            <v>168038</v>
          </cell>
          <cell r="J16">
            <v>178890</v>
          </cell>
        </row>
        <row r="19">
          <cell r="A19" t="str">
            <v xml:space="preserve"> 01-5201-14-22                          </v>
          </cell>
          <cell r="B19" t="str">
            <v xml:space="preserve"> OFFICE SUPPLIES      </v>
          </cell>
          <cell r="E19">
            <v>12612</v>
          </cell>
          <cell r="F19">
            <v>7807.31</v>
          </cell>
          <cell r="G19">
            <v>12266</v>
          </cell>
          <cell r="H19">
            <v>4317.1499999999996</v>
          </cell>
          <cell r="I19">
            <v>11000</v>
          </cell>
          <cell r="J19">
            <v>12681</v>
          </cell>
        </row>
        <row r="20">
          <cell r="A20" t="str">
            <v xml:space="preserve"> 01-5202-14-22                          </v>
          </cell>
          <cell r="B20" t="str">
            <v xml:space="preserve"> POSTAGE              </v>
          </cell>
          <cell r="E20">
            <v>2000</v>
          </cell>
          <cell r="F20">
            <v>1476.69</v>
          </cell>
          <cell r="G20">
            <v>2000</v>
          </cell>
          <cell r="H20">
            <v>543.24</v>
          </cell>
          <cell r="I20">
            <v>1750</v>
          </cell>
          <cell r="J20">
            <v>1750</v>
          </cell>
        </row>
        <row r="21">
          <cell r="A21" t="str">
            <v xml:space="preserve"> 01-5206-14-22                          </v>
          </cell>
          <cell r="B21" t="str">
            <v xml:space="preserve"> FUELS OILS LUBRICANT </v>
          </cell>
          <cell r="E21">
            <v>104500</v>
          </cell>
          <cell r="F21">
            <v>101665.25</v>
          </cell>
          <cell r="G21">
            <v>104500</v>
          </cell>
          <cell r="H21">
            <v>39965.279999999999</v>
          </cell>
          <cell r="I21">
            <v>104500</v>
          </cell>
          <cell r="J21">
            <v>105000</v>
          </cell>
        </row>
        <row r="22">
          <cell r="A22" t="str">
            <v xml:space="preserve"> 01-5207-14-22                          </v>
          </cell>
          <cell r="B22" t="str">
            <v xml:space="preserve"> SMALL TOOLS AND INST </v>
          </cell>
          <cell r="E22">
            <v>8100</v>
          </cell>
          <cell r="F22">
            <v>5097.53</v>
          </cell>
          <cell r="G22">
            <v>8372</v>
          </cell>
          <cell r="H22">
            <v>1310.17</v>
          </cell>
          <cell r="I22">
            <v>7000</v>
          </cell>
          <cell r="J22">
            <v>8760</v>
          </cell>
        </row>
        <row r="23">
          <cell r="A23" t="str">
            <v xml:space="preserve"> 01-5213-14-22                          </v>
          </cell>
          <cell r="B23" t="str">
            <v xml:space="preserve"> ANIMAL POUND         </v>
          </cell>
          <cell r="E23">
            <v>38000</v>
          </cell>
          <cell r="F23">
            <v>31101.88</v>
          </cell>
          <cell r="G23">
            <v>37275</v>
          </cell>
          <cell r="H23">
            <v>14122.64</v>
          </cell>
          <cell r="I23">
            <v>37275</v>
          </cell>
          <cell r="J23">
            <v>37975</v>
          </cell>
        </row>
        <row r="24">
          <cell r="A24" t="str">
            <v xml:space="preserve"> 01-5220-14-22                          </v>
          </cell>
          <cell r="B24" t="str">
            <v xml:space="preserve"> AMMUNITION           </v>
          </cell>
          <cell r="E24">
            <v>9400</v>
          </cell>
          <cell r="F24">
            <v>9399.14</v>
          </cell>
          <cell r="G24">
            <v>10086</v>
          </cell>
          <cell r="H24">
            <v>13717</v>
          </cell>
          <cell r="I24">
            <v>13717</v>
          </cell>
          <cell r="J24">
            <v>10468</v>
          </cell>
        </row>
        <row r="25">
          <cell r="A25" t="str">
            <v xml:space="preserve"> 01-5285-14-22                          </v>
          </cell>
          <cell r="B25" t="str">
            <v xml:space="preserve"> INVESTIGATION FUNDS  </v>
          </cell>
          <cell r="E25">
            <v>5000</v>
          </cell>
          <cell r="F25">
            <v>1881.09</v>
          </cell>
          <cell r="G25">
            <v>5800</v>
          </cell>
          <cell r="H25">
            <v>1424.33</v>
          </cell>
          <cell r="I25">
            <v>5800</v>
          </cell>
          <cell r="J25">
            <v>5800</v>
          </cell>
        </row>
        <row r="26">
          <cell r="A26" t="str">
            <v xml:space="preserve"> 01-5299-14-22                          </v>
          </cell>
          <cell r="B26" t="str">
            <v xml:space="preserve"> MISCELLANEOUS SUPPLI </v>
          </cell>
          <cell r="E26">
            <v>14500</v>
          </cell>
          <cell r="F26">
            <v>14433.41</v>
          </cell>
          <cell r="G26">
            <v>12380</v>
          </cell>
          <cell r="H26">
            <v>6341.35</v>
          </cell>
          <cell r="I26">
            <v>12380</v>
          </cell>
          <cell r="J26">
            <v>13270</v>
          </cell>
        </row>
        <row r="28">
          <cell r="A28" t="str">
            <v xml:space="preserve"> 01-5302-14-22                          </v>
          </cell>
          <cell r="B28" t="str">
            <v xml:space="preserve"> BUILDING MAINTENANCE </v>
          </cell>
          <cell r="E28">
            <v>26840</v>
          </cell>
          <cell r="F28">
            <v>26265.39</v>
          </cell>
          <cell r="G28">
            <v>26840</v>
          </cell>
          <cell r="H28">
            <v>8237.5</v>
          </cell>
          <cell r="I28">
            <v>26840</v>
          </cell>
          <cell r="J28">
            <v>27250</v>
          </cell>
        </row>
        <row r="29">
          <cell r="A29" t="str">
            <v xml:space="preserve"> 01-5304-14-22                          </v>
          </cell>
          <cell r="B29" t="str">
            <v xml:space="preserve"> MACHINERY &amp; EQUIPMEN </v>
          </cell>
          <cell r="E29">
            <v>19840</v>
          </cell>
          <cell r="F29">
            <v>11364.62</v>
          </cell>
          <cell r="G29">
            <v>20015</v>
          </cell>
          <cell r="H29">
            <v>1872.91</v>
          </cell>
          <cell r="I29">
            <v>15015</v>
          </cell>
          <cell r="J29">
            <v>20540</v>
          </cell>
        </row>
        <row r="30">
          <cell r="A30" t="str">
            <v xml:space="preserve"> 01-5305-14-22                          </v>
          </cell>
          <cell r="B30" t="str">
            <v xml:space="preserve"> VEHICLE MAINTENANCE  </v>
          </cell>
          <cell r="E30">
            <v>49500</v>
          </cell>
          <cell r="F30">
            <v>50477.16</v>
          </cell>
          <cell r="G30">
            <v>49500</v>
          </cell>
          <cell r="H30">
            <v>22099.23</v>
          </cell>
          <cell r="I30">
            <v>55600</v>
          </cell>
          <cell r="J30">
            <v>49500</v>
          </cell>
        </row>
        <row r="31">
          <cell r="A31" t="str">
            <v xml:space="preserve"> 01-5319-14-22                          </v>
          </cell>
          <cell r="B31" t="str">
            <v xml:space="preserve"> SOFTWARE MAINTENANCE </v>
          </cell>
          <cell r="E31">
            <v>56416</v>
          </cell>
          <cell r="F31">
            <v>53172.03</v>
          </cell>
          <cell r="G31">
            <v>57124</v>
          </cell>
          <cell r="H31">
            <v>55268.02</v>
          </cell>
          <cell r="I31">
            <v>58166</v>
          </cell>
          <cell r="J31">
            <v>108729</v>
          </cell>
        </row>
        <row r="33">
          <cell r="A33" t="str">
            <v xml:space="preserve"> 01-5401-14-22                          </v>
          </cell>
          <cell r="B33" t="str">
            <v xml:space="preserve"> COMMUNICATIONS       </v>
          </cell>
          <cell r="E33">
            <v>16560</v>
          </cell>
          <cell r="F33">
            <v>16826.88</v>
          </cell>
          <cell r="G33">
            <v>16560</v>
          </cell>
          <cell r="H33">
            <v>7108.1</v>
          </cell>
          <cell r="I33">
            <v>16560</v>
          </cell>
          <cell r="J33">
            <v>17148</v>
          </cell>
        </row>
        <row r="34">
          <cell r="A34" t="str">
            <v xml:space="preserve"> 01-5402-14-22                          </v>
          </cell>
          <cell r="B34" t="str">
            <v xml:space="preserve"> DUES &amp; SUBSCRIPTIONS </v>
          </cell>
          <cell r="E34">
            <v>7468</v>
          </cell>
          <cell r="F34">
            <v>6278.88</v>
          </cell>
          <cell r="G34">
            <v>8456</v>
          </cell>
          <cell r="H34">
            <v>4927.38</v>
          </cell>
          <cell r="I34">
            <v>8456</v>
          </cell>
          <cell r="J34">
            <v>8976</v>
          </cell>
        </row>
        <row r="35">
          <cell r="A35" t="str">
            <v xml:space="preserve"> 01-5403-14-22                          </v>
          </cell>
          <cell r="B35" t="str">
            <v xml:space="preserve"> GENERAL INSURANCE    </v>
          </cell>
          <cell r="E35">
            <v>62098</v>
          </cell>
          <cell r="F35">
            <v>59988.59</v>
          </cell>
          <cell r="G35">
            <v>62098</v>
          </cell>
          <cell r="H35">
            <v>32775.660000000003</v>
          </cell>
          <cell r="I35">
            <v>65698</v>
          </cell>
          <cell r="J35">
            <v>65929</v>
          </cell>
        </row>
        <row r="36">
          <cell r="A36" t="str">
            <v xml:space="preserve"> 01-5404-14-22                          </v>
          </cell>
          <cell r="B36" t="str">
            <v xml:space="preserve"> PROFESSIONAL FEES    </v>
          </cell>
          <cell r="E36">
            <v>20120</v>
          </cell>
          <cell r="F36">
            <v>15370.81</v>
          </cell>
          <cell r="G36">
            <v>28320</v>
          </cell>
          <cell r="H36">
            <v>19867.009999999998</v>
          </cell>
          <cell r="I36">
            <v>42750</v>
          </cell>
          <cell r="J36">
            <v>42745</v>
          </cell>
        </row>
        <row r="37">
          <cell r="A37" t="str">
            <v xml:space="preserve"> 01-5405-14-22                          </v>
          </cell>
          <cell r="B37" t="str">
            <v xml:space="preserve"> ADVERTISING          </v>
          </cell>
          <cell r="E37">
            <v>1300</v>
          </cell>
          <cell r="F37">
            <v>411.32</v>
          </cell>
          <cell r="G37">
            <v>1300</v>
          </cell>
          <cell r="H37">
            <v>0</v>
          </cell>
          <cell r="I37">
            <v>1300</v>
          </cell>
          <cell r="J37">
            <v>1300</v>
          </cell>
        </row>
        <row r="38">
          <cell r="A38" t="str">
            <v xml:space="preserve"> 01-5406-14-22                          </v>
          </cell>
          <cell r="B38" t="str">
            <v xml:space="preserve"> TRAINING             </v>
          </cell>
          <cell r="E38">
            <v>32788</v>
          </cell>
          <cell r="F38">
            <v>32754.65</v>
          </cell>
          <cell r="G38">
            <v>33137</v>
          </cell>
          <cell r="H38">
            <v>12380.79</v>
          </cell>
          <cell r="I38">
            <v>33137</v>
          </cell>
          <cell r="J38">
            <v>34118</v>
          </cell>
        </row>
        <row r="39">
          <cell r="A39" t="str">
            <v xml:space="preserve"> 01-5408-14-22                          </v>
          </cell>
          <cell r="B39" t="str">
            <v xml:space="preserve"> ELECTRIC UTILITY SER </v>
          </cell>
          <cell r="E39">
            <v>25250</v>
          </cell>
          <cell r="F39">
            <v>23792.86</v>
          </cell>
          <cell r="G39">
            <v>25250</v>
          </cell>
          <cell r="H39">
            <v>9706.06</v>
          </cell>
          <cell r="I39">
            <v>25250</v>
          </cell>
          <cell r="J39">
            <v>25503</v>
          </cell>
        </row>
        <row r="40">
          <cell r="A40" t="str">
            <v xml:space="preserve"> 01-5411-14-22                          </v>
          </cell>
          <cell r="B40" t="str">
            <v xml:space="preserve"> MACHINERY AND EQUIPM </v>
          </cell>
          <cell r="E40">
            <v>3305</v>
          </cell>
          <cell r="F40">
            <v>3146.22</v>
          </cell>
          <cell r="G40">
            <v>3305</v>
          </cell>
          <cell r="H40">
            <v>1375.91</v>
          </cell>
          <cell r="I40">
            <v>3305</v>
          </cell>
          <cell r="J40">
            <v>3305</v>
          </cell>
        </row>
        <row r="41">
          <cell r="A41" t="str">
            <v xml:space="preserve"> 01-5415-14-22                          </v>
          </cell>
          <cell r="B41" t="str">
            <v xml:space="preserve"> CRIME/FIRE PREVENTIO </v>
          </cell>
          <cell r="E41">
            <v>2500</v>
          </cell>
          <cell r="F41">
            <v>1973.79</v>
          </cell>
          <cell r="G41">
            <v>2500</v>
          </cell>
          <cell r="H41">
            <v>319.23</v>
          </cell>
          <cell r="I41">
            <v>2500</v>
          </cell>
          <cell r="J41">
            <v>3000</v>
          </cell>
        </row>
        <row r="42">
          <cell r="A42" t="str">
            <v xml:space="preserve"> 01-5418-14-22                          </v>
          </cell>
          <cell r="B42" t="str">
            <v xml:space="preserve"> AUTO ALLOWANCE       </v>
          </cell>
          <cell r="E42">
            <v>6300</v>
          </cell>
          <cell r="F42">
            <v>6283.09</v>
          </cell>
          <cell r="G42">
            <v>6300</v>
          </cell>
          <cell r="H42">
            <v>3045.84</v>
          </cell>
          <cell r="I42">
            <v>6339</v>
          </cell>
          <cell r="J42">
            <v>6350</v>
          </cell>
        </row>
        <row r="43">
          <cell r="A43" t="str">
            <v xml:space="preserve"> 01-5419-14-22                          </v>
          </cell>
          <cell r="B43" t="str">
            <v xml:space="preserve"> CLOTHING ALLOWANCE   </v>
          </cell>
          <cell r="E43">
            <v>3100</v>
          </cell>
          <cell r="F43">
            <v>3100</v>
          </cell>
          <cell r="G43">
            <v>3100</v>
          </cell>
          <cell r="H43">
            <v>3100</v>
          </cell>
          <cell r="I43">
            <v>3100</v>
          </cell>
          <cell r="J43">
            <v>0</v>
          </cell>
        </row>
        <row r="44">
          <cell r="A44" t="str">
            <v xml:space="preserve"> 01-5424-14-22                          </v>
          </cell>
          <cell r="B44" t="str">
            <v xml:space="preserve"> ACCREDITATION        </v>
          </cell>
          <cell r="E44">
            <v>1200</v>
          </cell>
          <cell r="F44">
            <v>1440</v>
          </cell>
          <cell r="G44">
            <v>1201</v>
          </cell>
          <cell r="H44">
            <v>0</v>
          </cell>
          <cell r="I44">
            <v>1440</v>
          </cell>
          <cell r="J44">
            <v>0</v>
          </cell>
        </row>
        <row r="45">
          <cell r="A45" t="str">
            <v xml:space="preserve"> 01-5440-14-22                          </v>
          </cell>
          <cell r="B45" t="str">
            <v xml:space="preserve"> NATURAL GAS UTILITY  </v>
          </cell>
          <cell r="E45">
            <v>7575</v>
          </cell>
          <cell r="F45">
            <v>4897.5600000000004</v>
          </cell>
          <cell r="G45">
            <v>7575</v>
          </cell>
          <cell r="H45">
            <v>4654.95</v>
          </cell>
          <cell r="I45">
            <v>7575</v>
          </cell>
          <cell r="J45">
            <v>7963</v>
          </cell>
        </row>
        <row r="46">
          <cell r="A46" t="str">
            <v xml:space="preserve"> 01-5441-14-22                          </v>
          </cell>
          <cell r="B46" t="str">
            <v xml:space="preserve"> SOLID WASTE UTILITY  </v>
          </cell>
          <cell r="E46">
            <v>3017</v>
          </cell>
          <cell r="F46">
            <v>2843.76</v>
          </cell>
          <cell r="G46">
            <v>3017</v>
          </cell>
          <cell r="H46">
            <v>1421.88</v>
          </cell>
          <cell r="I46">
            <v>3017</v>
          </cell>
          <cell r="J46">
            <v>3138</v>
          </cell>
        </row>
        <row r="47">
          <cell r="A47" t="str">
            <v xml:space="preserve"> 01-5442-14-22                          </v>
          </cell>
          <cell r="B47" t="str">
            <v xml:space="preserve"> WATER/SEWER UTILITY  </v>
          </cell>
          <cell r="E47">
            <v>8000</v>
          </cell>
          <cell r="F47">
            <v>8353.0400000000009</v>
          </cell>
          <cell r="G47">
            <v>8000</v>
          </cell>
          <cell r="H47">
            <v>4050.93</v>
          </cell>
          <cell r="I47">
            <v>8000</v>
          </cell>
          <cell r="J47">
            <v>8500</v>
          </cell>
        </row>
        <row r="48">
          <cell r="A48" t="str">
            <v xml:space="preserve"> 01-5446-14-22                          </v>
          </cell>
          <cell r="B48" t="str">
            <v xml:space="preserve"> STORM WATER UTILITY  </v>
          </cell>
          <cell r="E48">
            <v>3100</v>
          </cell>
          <cell r="F48">
            <v>3079.44</v>
          </cell>
          <cell r="G48">
            <v>3100</v>
          </cell>
          <cell r="H48">
            <v>1539.72</v>
          </cell>
          <cell r="I48">
            <v>3100</v>
          </cell>
          <cell r="J48">
            <v>3100</v>
          </cell>
        </row>
        <row r="49">
          <cell r="A49" t="str">
            <v xml:space="preserve"> 01-5450-14-22                          </v>
          </cell>
          <cell r="B49" t="str">
            <v xml:space="preserve"> CAMERAS              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 xml:space="preserve"> 01-5455-14-22                          </v>
          </cell>
          <cell r="B50" t="str">
            <v xml:space="preserve"> UNIFORM PURCHASE/REN </v>
          </cell>
          <cell r="E50">
            <v>19000</v>
          </cell>
          <cell r="F50">
            <v>16134.55</v>
          </cell>
          <cell r="G50">
            <v>19000</v>
          </cell>
          <cell r="H50">
            <v>7084.15</v>
          </cell>
          <cell r="I50">
            <v>19000</v>
          </cell>
          <cell r="J50">
            <v>19000</v>
          </cell>
        </row>
        <row r="51">
          <cell r="A51" t="str">
            <v xml:space="preserve"> 01-5499-14-22                          </v>
          </cell>
          <cell r="B51" t="str">
            <v xml:space="preserve"> MISCELLANEOUS SERVIC </v>
          </cell>
          <cell r="E51">
            <v>10000</v>
          </cell>
          <cell r="F51">
            <v>2788.96</v>
          </cell>
          <cell r="G51">
            <v>10000</v>
          </cell>
          <cell r="H51">
            <v>2463.7800000000002</v>
          </cell>
          <cell r="I51">
            <v>8000</v>
          </cell>
          <cell r="J51">
            <v>10000</v>
          </cell>
        </row>
        <row r="53">
          <cell r="A53" t="str">
            <v xml:space="preserve"> 01-5504-14-22                          </v>
          </cell>
          <cell r="B53" t="str">
            <v xml:space="preserve"> MACHINERY &amp; EQUIPMEN </v>
          </cell>
          <cell r="E53">
            <v>7590</v>
          </cell>
          <cell r="F53">
            <v>3753.63</v>
          </cell>
          <cell r="G53">
            <v>6970</v>
          </cell>
          <cell r="H53">
            <v>493.07</v>
          </cell>
          <cell r="I53">
            <v>6970</v>
          </cell>
          <cell r="J53">
            <v>20970</v>
          </cell>
        </row>
        <row r="54">
          <cell r="A54" t="str">
            <v xml:space="preserve"> 01-5508-14-22                          </v>
          </cell>
          <cell r="B54" t="str">
            <v xml:space="preserve"> OFFICE MACHINERY &amp; E </v>
          </cell>
          <cell r="E54">
            <v>8080</v>
          </cell>
          <cell r="F54">
            <v>2002.76</v>
          </cell>
          <cell r="G54">
            <v>5200</v>
          </cell>
          <cell r="H54">
            <v>1485.22</v>
          </cell>
          <cell r="I54">
            <v>5200</v>
          </cell>
          <cell r="J54">
            <v>5300</v>
          </cell>
        </row>
        <row r="55">
          <cell r="A55" t="str">
            <v xml:space="preserve"> 01-5530-14-22                          </v>
          </cell>
          <cell r="B55" t="str">
            <v xml:space="preserve"> POLICE OFFICER EQUIP </v>
          </cell>
          <cell r="E55">
            <v>24650</v>
          </cell>
          <cell r="F55">
            <v>44122.21</v>
          </cell>
          <cell r="G55">
            <v>21415</v>
          </cell>
          <cell r="H55">
            <v>32994.230000000003</v>
          </cell>
          <cell r="I55">
            <v>40712</v>
          </cell>
          <cell r="J55">
            <v>32417</v>
          </cell>
        </row>
        <row r="57">
          <cell r="A57" t="str">
            <v xml:space="preserve"> 01-6502-14-22                          </v>
          </cell>
          <cell r="B57" t="str">
            <v xml:space="preserve"> BUILDINGS            </v>
          </cell>
          <cell r="E57">
            <v>29650</v>
          </cell>
          <cell r="F57">
            <v>0</v>
          </cell>
          <cell r="G57">
            <v>29555</v>
          </cell>
          <cell r="H57">
            <v>0</v>
          </cell>
          <cell r="I57">
            <v>29555</v>
          </cell>
          <cell r="J57">
            <v>36491</v>
          </cell>
        </row>
        <row r="58">
          <cell r="A58" t="str">
            <v xml:space="preserve"> 01-6504-14-22                          </v>
          </cell>
          <cell r="B58" t="str">
            <v xml:space="preserve"> MACHINERY &amp; EQUIPMEN </v>
          </cell>
          <cell r="E58">
            <v>60000</v>
          </cell>
          <cell r="F58">
            <v>90869</v>
          </cell>
          <cell r="G58">
            <v>35000</v>
          </cell>
          <cell r="H58">
            <v>0</v>
          </cell>
          <cell r="I58">
            <v>75000</v>
          </cell>
          <cell r="J58">
            <v>95138</v>
          </cell>
        </row>
        <row r="59">
          <cell r="A59" t="str">
            <v xml:space="preserve"> 01-6505-14-22                          </v>
          </cell>
          <cell r="B59" t="str">
            <v xml:space="preserve"> MOTOR VEHICLES       </v>
          </cell>
          <cell r="E59">
            <v>49085</v>
          </cell>
          <cell r="F59">
            <v>45815.51</v>
          </cell>
          <cell r="G59">
            <v>33155</v>
          </cell>
          <cell r="H59">
            <v>0</v>
          </cell>
          <cell r="I59">
            <v>33155</v>
          </cell>
          <cell r="J59">
            <v>130605</v>
          </cell>
        </row>
        <row r="60">
          <cell r="E60">
            <v>0</v>
          </cell>
          <cell r="F60">
            <v>0</v>
          </cell>
          <cell r="G60">
            <v>18600</v>
          </cell>
          <cell r="H60">
            <v>0</v>
          </cell>
          <cell r="I60">
            <v>18600</v>
          </cell>
          <cell r="J60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5-16"/>
      <sheetName val="01-15-23"/>
      <sheetName val="01-15-16 BOOK"/>
      <sheetName val="01-15-23 BOOK"/>
    </sheetNames>
    <sheetDataSet>
      <sheetData sheetId="0">
        <row r="10">
          <cell r="A10" t="str">
            <v xml:space="preserve"> 01-5101-15-16                          </v>
          </cell>
          <cell r="B10" t="str">
            <v xml:space="preserve"> SALARIES             </v>
          </cell>
          <cell r="E10">
            <v>6159</v>
          </cell>
          <cell r="F10">
            <v>6148.15</v>
          </cell>
          <cell r="G10">
            <v>7081</v>
          </cell>
          <cell r="H10">
            <v>3230.11</v>
          </cell>
          <cell r="I10">
            <v>6877</v>
          </cell>
          <cell r="J10">
            <v>7330</v>
          </cell>
        </row>
        <row r="11">
          <cell r="A11" t="str">
            <v xml:space="preserve"> 01-5111-15-16                          </v>
          </cell>
          <cell r="B11" t="str">
            <v xml:space="preserve"> RETIREMENT           </v>
          </cell>
          <cell r="E11">
            <v>773</v>
          </cell>
          <cell r="F11">
            <v>771.55</v>
          </cell>
          <cell r="G11">
            <v>928</v>
          </cell>
          <cell r="H11">
            <v>418.86</v>
          </cell>
          <cell r="I11">
            <v>902</v>
          </cell>
          <cell r="J11">
            <v>981</v>
          </cell>
        </row>
        <row r="12">
          <cell r="A12" t="str">
            <v xml:space="preserve"> 01-5112-15-16                          </v>
          </cell>
          <cell r="B12" t="str">
            <v xml:space="preserve"> FICA                 </v>
          </cell>
          <cell r="E12">
            <v>468</v>
          </cell>
          <cell r="F12">
            <v>464.57</v>
          </cell>
          <cell r="G12">
            <v>542</v>
          </cell>
          <cell r="H12">
            <v>243.32</v>
          </cell>
          <cell r="I12">
            <v>521</v>
          </cell>
          <cell r="J12">
            <v>561</v>
          </cell>
        </row>
        <row r="13">
          <cell r="A13" t="str">
            <v xml:space="preserve"> 01-5118-15-16                          </v>
          </cell>
          <cell r="B13" t="str">
            <v xml:space="preserve"> WORKER COMPENSATION  </v>
          </cell>
          <cell r="E13">
            <v>196</v>
          </cell>
          <cell r="F13">
            <v>195.33</v>
          </cell>
          <cell r="G13">
            <v>208</v>
          </cell>
          <cell r="H13">
            <v>95.03</v>
          </cell>
          <cell r="I13">
            <v>202</v>
          </cell>
          <cell r="J13">
            <v>143</v>
          </cell>
        </row>
        <row r="15">
          <cell r="A15" t="str">
            <v xml:space="preserve"> 01-5201-15-16                          </v>
          </cell>
          <cell r="B15" t="str">
            <v xml:space="preserve"> OFFICE SUPPLIES      </v>
          </cell>
          <cell r="E15">
            <v>800</v>
          </cell>
          <cell r="F15">
            <v>754.77</v>
          </cell>
          <cell r="G15">
            <v>800</v>
          </cell>
          <cell r="H15">
            <v>79.989999999999995</v>
          </cell>
          <cell r="I15">
            <v>800</v>
          </cell>
          <cell r="J15">
            <v>900</v>
          </cell>
        </row>
        <row r="16">
          <cell r="A16" t="str">
            <v xml:space="preserve"> 01-5202-15-16                          </v>
          </cell>
          <cell r="B16" t="str">
            <v xml:space="preserve"> POSTAGE              </v>
          </cell>
          <cell r="E16">
            <v>50</v>
          </cell>
          <cell r="F16">
            <v>1.05</v>
          </cell>
          <cell r="G16">
            <v>50</v>
          </cell>
          <cell r="H16">
            <v>0</v>
          </cell>
          <cell r="I16">
            <v>50</v>
          </cell>
          <cell r="J16">
            <v>50</v>
          </cell>
        </row>
        <row r="17">
          <cell r="A17" t="str">
            <v xml:space="preserve"> 01-5299-15-16                          </v>
          </cell>
          <cell r="B17" t="str">
            <v xml:space="preserve"> MISCELLANEOUS SUPPLI </v>
          </cell>
          <cell r="E17">
            <v>400</v>
          </cell>
          <cell r="F17">
            <v>381.05</v>
          </cell>
          <cell r="G17">
            <v>700</v>
          </cell>
          <cell r="H17">
            <v>164.73</v>
          </cell>
          <cell r="I17">
            <v>700</v>
          </cell>
          <cell r="J17">
            <v>500</v>
          </cell>
        </row>
        <row r="19">
          <cell r="A19" t="str">
            <v xml:space="preserve"> 01-5304-15-16                          </v>
          </cell>
          <cell r="B19" t="str">
            <v xml:space="preserve"> MACHINERY &amp; EQUIPMEN </v>
          </cell>
          <cell r="E19">
            <v>17225</v>
          </cell>
          <cell r="F19">
            <v>5374.4</v>
          </cell>
          <cell r="G19">
            <v>5400</v>
          </cell>
          <cell r="H19">
            <v>0</v>
          </cell>
          <cell r="I19">
            <v>5400</v>
          </cell>
          <cell r="J19">
            <v>6000</v>
          </cell>
        </row>
        <row r="20">
          <cell r="A20" t="str">
            <v xml:space="preserve"> 01-5319-15-16                          </v>
          </cell>
          <cell r="B20" t="str">
            <v xml:space="preserve"> SOFTWARE MAINTENANCE </v>
          </cell>
          <cell r="E20">
            <v>11750</v>
          </cell>
          <cell r="F20">
            <v>11750</v>
          </cell>
          <cell r="G20">
            <v>11750</v>
          </cell>
          <cell r="H20">
            <v>0</v>
          </cell>
          <cell r="I20">
            <v>11750</v>
          </cell>
          <cell r="J20">
            <v>12500</v>
          </cell>
        </row>
        <row r="22">
          <cell r="A22" t="str">
            <v xml:space="preserve"> 01-5401-15-16                          </v>
          </cell>
          <cell r="B22" t="str">
            <v xml:space="preserve"> COMMUNICATIONS       </v>
          </cell>
          <cell r="E22">
            <v>1100</v>
          </cell>
          <cell r="F22">
            <v>1295</v>
          </cell>
          <cell r="G22">
            <v>1100</v>
          </cell>
          <cell r="H22">
            <v>0</v>
          </cell>
          <cell r="I22">
            <v>1100</v>
          </cell>
          <cell r="J22">
            <v>1100</v>
          </cell>
        </row>
        <row r="23">
          <cell r="A23" t="str">
            <v xml:space="preserve"> 01-5402-15-16                          </v>
          </cell>
          <cell r="B23" t="str">
            <v xml:space="preserve"> DUES &amp; SUBSCRIPTIONS </v>
          </cell>
          <cell r="E23">
            <v>2000</v>
          </cell>
          <cell r="F23">
            <v>1991.92</v>
          </cell>
          <cell r="G23">
            <v>2000</v>
          </cell>
          <cell r="H23">
            <v>206.49</v>
          </cell>
          <cell r="I23">
            <v>2000</v>
          </cell>
          <cell r="J23">
            <v>2500</v>
          </cell>
        </row>
        <row r="24">
          <cell r="A24" t="str">
            <v xml:space="preserve"> 01-5403-15-16                          </v>
          </cell>
          <cell r="B24" t="str">
            <v xml:space="preserve"> GENERAL INSURANCE    </v>
          </cell>
          <cell r="E24">
            <v>25</v>
          </cell>
          <cell r="F24">
            <v>13.38</v>
          </cell>
          <cell r="G24">
            <v>25</v>
          </cell>
          <cell r="H24">
            <v>6.56</v>
          </cell>
          <cell r="I24">
            <v>25</v>
          </cell>
          <cell r="J24">
            <v>25</v>
          </cell>
        </row>
        <row r="25">
          <cell r="A25" t="str">
            <v xml:space="preserve"> 01-5406-15-16                          </v>
          </cell>
          <cell r="B25" t="str">
            <v xml:space="preserve"> TRAINING             </v>
          </cell>
          <cell r="E25">
            <v>7000</v>
          </cell>
          <cell r="F25">
            <v>6980.35</v>
          </cell>
          <cell r="G25">
            <v>7950</v>
          </cell>
          <cell r="H25">
            <v>0</v>
          </cell>
          <cell r="I25">
            <v>7950</v>
          </cell>
          <cell r="J25">
            <v>8500</v>
          </cell>
        </row>
        <row r="26">
          <cell r="A26" t="str">
            <v xml:space="preserve"> 01-5408-15-16                          </v>
          </cell>
          <cell r="B26" t="str">
            <v xml:space="preserve"> ELECTRIC UTILITY SER 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 xml:space="preserve"> 01-5504-15-16                          </v>
          </cell>
          <cell r="B28" t="str">
            <v xml:space="preserve"> MACHINERY &amp; EQUIPMEN 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/>
          <cell r="B30"/>
          <cell r="E30"/>
          <cell r="F30"/>
          <cell r="G30"/>
          <cell r="H30"/>
          <cell r="I30"/>
          <cell r="J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</sheetData>
      <sheetData sheetId="1">
        <row r="10">
          <cell r="A10" t="str">
            <v xml:space="preserve"> 01-5101-15-23                          </v>
          </cell>
          <cell r="B10" t="str">
            <v xml:space="preserve"> SALARIES             </v>
          </cell>
          <cell r="E10">
            <v>2942533</v>
          </cell>
          <cell r="F10">
            <v>2909502.29</v>
          </cell>
          <cell r="G10">
            <v>3161416</v>
          </cell>
          <cell r="H10">
            <v>1493436.2</v>
          </cell>
          <cell r="I10">
            <v>3123373</v>
          </cell>
          <cell r="J10">
            <v>3361088</v>
          </cell>
        </row>
        <row r="11">
          <cell r="A11" t="str">
            <v xml:space="preserve"> 01-5106-15-23                          </v>
          </cell>
          <cell r="B11" t="str">
            <v xml:space="preserve"> OVERTIME             </v>
          </cell>
          <cell r="E11">
            <v>130000</v>
          </cell>
          <cell r="F11">
            <v>187194.71</v>
          </cell>
          <cell r="G11">
            <v>150000</v>
          </cell>
          <cell r="H11">
            <v>159132.94</v>
          </cell>
          <cell r="I11">
            <v>400000</v>
          </cell>
          <cell r="J11">
            <v>200000</v>
          </cell>
        </row>
        <row r="12">
          <cell r="A12" t="str">
            <v xml:space="preserve"> 01-5107-15-23                          </v>
          </cell>
          <cell r="B12" t="str">
            <v xml:space="preserve"> HOLIDAY PAY          </v>
          </cell>
          <cell r="E12">
            <v>210600</v>
          </cell>
          <cell r="F12">
            <v>207124.43</v>
          </cell>
          <cell r="G12">
            <v>210600</v>
          </cell>
          <cell r="H12">
            <v>130863.46</v>
          </cell>
          <cell r="I12">
            <v>210600</v>
          </cell>
          <cell r="J12">
            <v>210600</v>
          </cell>
        </row>
        <row r="13">
          <cell r="A13" t="str">
            <v xml:space="preserve"> 01-5110-15-23                          </v>
          </cell>
          <cell r="B13" t="str">
            <v xml:space="preserve"> LONGEVITY            </v>
          </cell>
          <cell r="E13">
            <v>31500</v>
          </cell>
          <cell r="F13">
            <v>31500</v>
          </cell>
          <cell r="G13">
            <v>33960</v>
          </cell>
          <cell r="H13">
            <v>33770</v>
          </cell>
          <cell r="I13">
            <v>35005</v>
          </cell>
          <cell r="J13">
            <v>31680</v>
          </cell>
        </row>
        <row r="14">
          <cell r="A14" t="str">
            <v xml:space="preserve"> 01-5111-15-23                          </v>
          </cell>
          <cell r="B14" t="str">
            <v xml:space="preserve"> RETIREMENT           </v>
          </cell>
          <cell r="E14">
            <v>440391</v>
          </cell>
          <cell r="F14">
            <v>443038.83</v>
          </cell>
          <cell r="G14">
            <v>491739</v>
          </cell>
          <cell r="H14">
            <v>248141.88</v>
          </cell>
          <cell r="I14">
            <v>519586</v>
          </cell>
          <cell r="J14">
            <v>534120</v>
          </cell>
        </row>
        <row r="15">
          <cell r="A15" t="str">
            <v xml:space="preserve"> 01-5112-15-23                          </v>
          </cell>
          <cell r="B15" t="str">
            <v xml:space="preserve"> FICA                 </v>
          </cell>
          <cell r="E15">
            <v>262760</v>
          </cell>
          <cell r="F15">
            <v>259906.82</v>
          </cell>
          <cell r="G15">
            <v>287161</v>
          </cell>
          <cell r="H15">
            <v>142196.25</v>
          </cell>
          <cell r="I15">
            <v>297505</v>
          </cell>
          <cell r="J15">
            <v>305095</v>
          </cell>
        </row>
        <row r="16">
          <cell r="A16" t="str">
            <v xml:space="preserve"> 01-5113-15-23                          </v>
          </cell>
          <cell r="B16" t="str">
            <v xml:space="preserve"> FRRF                 </v>
          </cell>
          <cell r="E16">
            <v>1872</v>
          </cell>
          <cell r="F16">
            <v>0</v>
          </cell>
          <cell r="G16">
            <v>1872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 xml:space="preserve"> 01-5116-15-23                          </v>
          </cell>
          <cell r="E17">
            <v>339302</v>
          </cell>
          <cell r="F17">
            <v>333455.2</v>
          </cell>
          <cell r="G17">
            <v>327752</v>
          </cell>
          <cell r="H17">
            <v>156118.91</v>
          </cell>
          <cell r="I17">
            <v>329373</v>
          </cell>
          <cell r="J17">
            <v>382498</v>
          </cell>
        </row>
        <row r="18">
          <cell r="A18" t="str">
            <v xml:space="preserve"> 01-5117-15-23                          </v>
          </cell>
          <cell r="B18" t="str">
            <v xml:space="preserve"> HALF TIME PAY - FIRE </v>
          </cell>
          <cell r="E18">
            <v>62400</v>
          </cell>
          <cell r="F18">
            <v>64349.69</v>
          </cell>
          <cell r="G18">
            <v>62400</v>
          </cell>
          <cell r="H18">
            <v>34267.68</v>
          </cell>
          <cell r="I18">
            <v>62400</v>
          </cell>
          <cell r="J18">
            <v>59400</v>
          </cell>
        </row>
        <row r="19">
          <cell r="A19" t="str">
            <v xml:space="preserve"> 01-5118-15-23                          </v>
          </cell>
          <cell r="B19" t="str">
            <v xml:space="preserve"> WORKER COMPENSATION  </v>
          </cell>
          <cell r="E19">
            <v>108238</v>
          </cell>
          <cell r="F19">
            <v>105868.06</v>
          </cell>
          <cell r="G19">
            <v>108036</v>
          </cell>
          <cell r="H19">
            <v>52679.12</v>
          </cell>
          <cell r="I19">
            <v>112051</v>
          </cell>
          <cell r="J19">
            <v>76239</v>
          </cell>
        </row>
        <row r="20">
          <cell r="A20" t="str">
            <v xml:space="preserve"> 01-5119-15-23                          </v>
          </cell>
          <cell r="B20" t="str">
            <v xml:space="preserve"> OTHER PAYROLL EXPENS </v>
          </cell>
          <cell r="E20">
            <v>126058</v>
          </cell>
          <cell r="F20">
            <v>124451.29</v>
          </cell>
          <cell r="G20">
            <v>129060</v>
          </cell>
          <cell r="H20">
            <v>60859.97</v>
          </cell>
          <cell r="I20">
            <v>124772</v>
          </cell>
          <cell r="J20">
            <v>122860</v>
          </cell>
        </row>
        <row r="22">
          <cell r="A22" t="str">
            <v xml:space="preserve"> 01-5201-15-23                          </v>
          </cell>
          <cell r="B22" t="str">
            <v xml:space="preserve"> OFFICE SUPPLIES      </v>
          </cell>
          <cell r="E22">
            <v>3500</v>
          </cell>
          <cell r="F22">
            <v>3387.99</v>
          </cell>
          <cell r="G22">
            <v>3500</v>
          </cell>
          <cell r="H22">
            <v>975.15</v>
          </cell>
          <cell r="I22">
            <v>3500</v>
          </cell>
          <cell r="J22">
            <v>3500</v>
          </cell>
        </row>
        <row r="23">
          <cell r="A23" t="str">
            <v xml:space="preserve"> 01-5202-15-23                          </v>
          </cell>
          <cell r="B23" t="str">
            <v xml:space="preserve"> POSTAGE              </v>
          </cell>
          <cell r="E23">
            <v>200</v>
          </cell>
          <cell r="F23">
            <v>82.99</v>
          </cell>
          <cell r="G23">
            <v>200</v>
          </cell>
          <cell r="H23">
            <v>11.61</v>
          </cell>
          <cell r="I23">
            <v>200</v>
          </cell>
          <cell r="J23">
            <v>200</v>
          </cell>
        </row>
        <row r="24">
          <cell r="A24" t="str">
            <v xml:space="preserve"> 01-5206-15-23                          </v>
          </cell>
          <cell r="B24" t="str">
            <v xml:space="preserve"> FUELS OILS LUBRICANT </v>
          </cell>
          <cell r="E24">
            <v>65000</v>
          </cell>
          <cell r="F24">
            <v>48067.55</v>
          </cell>
          <cell r="G24">
            <v>55000</v>
          </cell>
          <cell r="H24">
            <v>20616.75</v>
          </cell>
          <cell r="I24">
            <v>55000</v>
          </cell>
          <cell r="J24">
            <v>55000</v>
          </cell>
        </row>
        <row r="25">
          <cell r="A25" t="str">
            <v xml:space="preserve"> 01-5207-15-23                          </v>
          </cell>
          <cell r="B25" t="str">
            <v xml:space="preserve"> SMALL TOOLS AND INST </v>
          </cell>
          <cell r="E25">
            <v>37000</v>
          </cell>
          <cell r="F25">
            <v>36975.32</v>
          </cell>
          <cell r="G25">
            <v>37000</v>
          </cell>
          <cell r="H25">
            <v>14051.16</v>
          </cell>
          <cell r="I25">
            <v>41500</v>
          </cell>
          <cell r="J25">
            <v>43550</v>
          </cell>
        </row>
        <row r="26">
          <cell r="A26" t="str">
            <v xml:space="preserve"> 01-5208-15-23                          </v>
          </cell>
          <cell r="B26" t="str">
            <v xml:space="preserve"> CLEANING SUPPLIES    </v>
          </cell>
          <cell r="E26">
            <v>3500</v>
          </cell>
          <cell r="F26">
            <v>3499.22</v>
          </cell>
          <cell r="G26">
            <v>3500</v>
          </cell>
          <cell r="H26">
            <v>2551.5300000000002</v>
          </cell>
          <cell r="I26">
            <v>3500</v>
          </cell>
          <cell r="J26">
            <v>3500</v>
          </cell>
        </row>
        <row r="27">
          <cell r="A27" t="str">
            <v xml:space="preserve"> 01-5209-15-23                          </v>
          </cell>
          <cell r="B27" t="str">
            <v xml:space="preserve"> CHEMICAL &amp; MEDICAL S </v>
          </cell>
          <cell r="E27">
            <v>3750</v>
          </cell>
          <cell r="F27">
            <v>3747.41</v>
          </cell>
          <cell r="G27">
            <v>4250</v>
          </cell>
          <cell r="H27">
            <v>3607.62</v>
          </cell>
          <cell r="I27">
            <v>4250</v>
          </cell>
          <cell r="J27">
            <v>4750</v>
          </cell>
        </row>
        <row r="28">
          <cell r="A28" t="str">
            <v xml:space="preserve"> 01-5299-15-23                          </v>
          </cell>
          <cell r="B28" t="str">
            <v xml:space="preserve"> MISCELLANEOUS SUPPLI </v>
          </cell>
          <cell r="E28">
            <v>625</v>
          </cell>
          <cell r="F28">
            <v>722.24</v>
          </cell>
          <cell r="G28">
            <v>750</v>
          </cell>
          <cell r="H28">
            <v>1420.44</v>
          </cell>
          <cell r="I28">
            <v>1500</v>
          </cell>
          <cell r="J28">
            <v>1500</v>
          </cell>
        </row>
        <row r="30">
          <cell r="A30" t="str">
            <v xml:space="preserve"> 01-5302-15-23                          </v>
          </cell>
          <cell r="B30" t="str">
            <v xml:space="preserve"> BUILDING MAINTENANCE </v>
          </cell>
          <cell r="E30">
            <v>7000</v>
          </cell>
          <cell r="F30">
            <v>4216.42</v>
          </cell>
          <cell r="G30">
            <v>7800</v>
          </cell>
          <cell r="H30">
            <v>7020.66</v>
          </cell>
          <cell r="I30">
            <v>10490</v>
          </cell>
          <cell r="J30">
            <v>7800</v>
          </cell>
        </row>
        <row r="31">
          <cell r="A31" t="str">
            <v xml:space="preserve"> 01-5304-15-23                          </v>
          </cell>
          <cell r="B31" t="str">
            <v xml:space="preserve"> MACHINERY &amp; EQUIPMEN </v>
          </cell>
          <cell r="E31">
            <v>7000</v>
          </cell>
          <cell r="F31">
            <v>6982.81</v>
          </cell>
          <cell r="G31">
            <v>7500</v>
          </cell>
          <cell r="H31">
            <v>5683.15</v>
          </cell>
          <cell r="I31">
            <v>7500</v>
          </cell>
          <cell r="J31">
            <v>8000</v>
          </cell>
        </row>
        <row r="32">
          <cell r="A32" t="str">
            <v xml:space="preserve"> 01-5305-15-23                          </v>
          </cell>
          <cell r="B32" t="str">
            <v xml:space="preserve"> VEHICLE MAINTENANCE  </v>
          </cell>
          <cell r="E32">
            <v>45000</v>
          </cell>
          <cell r="F32">
            <v>49406.13</v>
          </cell>
          <cell r="G32">
            <v>45900</v>
          </cell>
          <cell r="H32">
            <v>29363.61</v>
          </cell>
          <cell r="I32">
            <v>45900</v>
          </cell>
          <cell r="J32">
            <v>46800</v>
          </cell>
        </row>
        <row r="33">
          <cell r="A33" t="str">
            <v xml:space="preserve"> 01-5309-15-23                          </v>
          </cell>
          <cell r="B33" t="str">
            <v xml:space="preserve"> OFFICE EQUIPMENT MAI </v>
          </cell>
          <cell r="E33">
            <v>1150</v>
          </cell>
          <cell r="F33">
            <v>1105.81</v>
          </cell>
          <cell r="G33">
            <v>1150</v>
          </cell>
          <cell r="H33">
            <v>458.5</v>
          </cell>
          <cell r="I33">
            <v>1150</v>
          </cell>
          <cell r="J33">
            <v>1150</v>
          </cell>
        </row>
        <row r="34">
          <cell r="A34" t="str">
            <v xml:space="preserve"> 01-5319-15-23                          </v>
          </cell>
          <cell r="B34" t="str">
            <v xml:space="preserve"> SOFTWARE MAINTENANCE </v>
          </cell>
          <cell r="E34">
            <v>12000</v>
          </cell>
          <cell r="F34">
            <v>11404.51</v>
          </cell>
          <cell r="G34">
            <v>12000</v>
          </cell>
          <cell r="H34">
            <v>7714.51</v>
          </cell>
          <cell r="I34">
            <v>12000</v>
          </cell>
          <cell r="J34">
            <v>18400</v>
          </cell>
        </row>
        <row r="36">
          <cell r="A36" t="str">
            <v xml:space="preserve"> 01-5401-15-23                          </v>
          </cell>
          <cell r="B36" t="str">
            <v xml:space="preserve"> COMMUNICATIONS       </v>
          </cell>
          <cell r="E36">
            <v>11000</v>
          </cell>
          <cell r="F36">
            <v>11384.98</v>
          </cell>
          <cell r="G36">
            <v>11000</v>
          </cell>
          <cell r="H36">
            <v>6674.14</v>
          </cell>
          <cell r="I36">
            <v>11000</v>
          </cell>
          <cell r="J36">
            <v>11000</v>
          </cell>
        </row>
        <row r="37">
          <cell r="A37" t="str">
            <v xml:space="preserve"> 01-5402-15-23                          </v>
          </cell>
          <cell r="B37" t="str">
            <v xml:space="preserve"> DUES &amp; SUBSCRIPTIONS </v>
          </cell>
          <cell r="E37">
            <v>3300</v>
          </cell>
          <cell r="F37">
            <v>3314.96</v>
          </cell>
          <cell r="G37">
            <v>3300</v>
          </cell>
          <cell r="H37">
            <v>1041.2</v>
          </cell>
          <cell r="I37">
            <v>3300</v>
          </cell>
          <cell r="J37">
            <v>4000</v>
          </cell>
        </row>
        <row r="38">
          <cell r="A38" t="str">
            <v xml:space="preserve"> 01-5403-15-23                          </v>
          </cell>
          <cell r="B38" t="str">
            <v xml:space="preserve"> GENERAL INSURANCE    </v>
          </cell>
          <cell r="E38">
            <v>37606</v>
          </cell>
          <cell r="F38">
            <v>33898.129999999997</v>
          </cell>
          <cell r="G38">
            <v>37606</v>
          </cell>
          <cell r="H38">
            <v>20629.099999999999</v>
          </cell>
          <cell r="I38">
            <v>37606</v>
          </cell>
          <cell r="J38">
            <v>39911</v>
          </cell>
        </row>
        <row r="39">
          <cell r="A39" t="str">
            <v xml:space="preserve"> 01-5404-15-23                          </v>
          </cell>
          <cell r="B39" t="str">
            <v xml:space="preserve"> PROFESSIONAL FEES    </v>
          </cell>
          <cell r="E39">
            <v>6500</v>
          </cell>
          <cell r="F39">
            <v>6713.2</v>
          </cell>
          <cell r="G39">
            <v>6500</v>
          </cell>
          <cell r="H39">
            <v>4965</v>
          </cell>
          <cell r="I39">
            <v>6500</v>
          </cell>
          <cell r="J39">
            <v>6500</v>
          </cell>
        </row>
        <row r="40">
          <cell r="A40" t="str">
            <v xml:space="preserve"> 01-5405-15-23                          </v>
          </cell>
          <cell r="B40" t="str">
            <v xml:space="preserve"> ADVERTISING          </v>
          </cell>
          <cell r="E40">
            <v>250</v>
          </cell>
          <cell r="F40">
            <v>106.4</v>
          </cell>
          <cell r="G40">
            <v>500</v>
          </cell>
          <cell r="H40">
            <v>299.99</v>
          </cell>
          <cell r="I40">
            <v>500</v>
          </cell>
          <cell r="J40">
            <v>500</v>
          </cell>
        </row>
        <row r="41">
          <cell r="A41" t="str">
            <v xml:space="preserve"> 01-5406-15-23                          </v>
          </cell>
          <cell r="B41" t="str">
            <v xml:space="preserve"> TRAINING             </v>
          </cell>
          <cell r="E41">
            <v>28000</v>
          </cell>
          <cell r="F41">
            <v>30704.14</v>
          </cell>
          <cell r="G41">
            <v>28750</v>
          </cell>
          <cell r="H41">
            <v>18960.8</v>
          </cell>
          <cell r="I41">
            <v>35590</v>
          </cell>
          <cell r="J41">
            <v>32750</v>
          </cell>
        </row>
        <row r="42">
          <cell r="A42" t="str">
            <v xml:space="preserve"> 01-5408-15-23                          </v>
          </cell>
          <cell r="B42" t="str">
            <v xml:space="preserve"> ELECTRIC UTILITY SER </v>
          </cell>
          <cell r="E42">
            <v>9178</v>
          </cell>
          <cell r="F42">
            <v>8739.7900000000009</v>
          </cell>
          <cell r="G42">
            <v>9178</v>
          </cell>
          <cell r="H42">
            <v>3417.03</v>
          </cell>
          <cell r="I42">
            <v>9178</v>
          </cell>
          <cell r="J42">
            <v>9270</v>
          </cell>
        </row>
        <row r="43">
          <cell r="A43" t="str">
            <v xml:space="preserve"> 01-5413-15-23                          </v>
          </cell>
          <cell r="B43" t="str">
            <v xml:space="preserve"> TUITION REIMBURSEMEN </v>
          </cell>
          <cell r="E43">
            <v>2000</v>
          </cell>
          <cell r="F43">
            <v>1999.49</v>
          </cell>
          <cell r="G43">
            <v>2000</v>
          </cell>
          <cell r="H43">
            <v>0</v>
          </cell>
          <cell r="I43">
            <v>2000</v>
          </cell>
          <cell r="J43">
            <v>2000</v>
          </cell>
        </row>
        <row r="44">
          <cell r="A44" t="str">
            <v xml:space="preserve"> 01-5415-15-23                          </v>
          </cell>
          <cell r="B44" t="str">
            <v xml:space="preserve"> CRIME/FIRE PREVENTIO </v>
          </cell>
          <cell r="E44">
            <v>2500</v>
          </cell>
          <cell r="F44">
            <v>2489.5700000000002</v>
          </cell>
          <cell r="G44">
            <v>2500</v>
          </cell>
          <cell r="H44">
            <v>454.01</v>
          </cell>
          <cell r="I44">
            <v>2500</v>
          </cell>
          <cell r="J44">
            <v>3400</v>
          </cell>
        </row>
        <row r="45">
          <cell r="A45" t="str">
            <v xml:space="preserve"> 01-5418-15-23                          </v>
          </cell>
          <cell r="B45" t="str">
            <v xml:space="preserve"> AUTO ALLOWANCE       </v>
          </cell>
          <cell r="E45">
            <v>6300</v>
          </cell>
          <cell r="F45">
            <v>6283.09</v>
          </cell>
          <cell r="G45">
            <v>6300</v>
          </cell>
          <cell r="H45">
            <v>3045.84</v>
          </cell>
          <cell r="I45">
            <v>6317</v>
          </cell>
          <cell r="J45">
            <v>6300</v>
          </cell>
        </row>
        <row r="46">
          <cell r="A46" t="str">
            <v xml:space="preserve"> 01-5440-15-23                          </v>
          </cell>
          <cell r="B46" t="str">
            <v xml:space="preserve"> NATURAL GAS UTILITY  </v>
          </cell>
          <cell r="E46">
            <v>6182</v>
          </cell>
          <cell r="F46">
            <v>5533.25</v>
          </cell>
          <cell r="G46">
            <v>6182</v>
          </cell>
          <cell r="H46">
            <v>4240.1099999999997</v>
          </cell>
          <cell r="I46">
            <v>6182</v>
          </cell>
          <cell r="J46">
            <v>6244</v>
          </cell>
        </row>
        <row r="47">
          <cell r="A47" t="str">
            <v xml:space="preserve"> 01-5441-15-23                          </v>
          </cell>
          <cell r="B47" t="str">
            <v xml:space="preserve"> SOLID WASTE UTILITY  </v>
          </cell>
          <cell r="E47">
            <v>3750</v>
          </cell>
          <cell r="F47">
            <v>3542.4</v>
          </cell>
          <cell r="G47">
            <v>3750</v>
          </cell>
          <cell r="H47">
            <v>1842</v>
          </cell>
          <cell r="I47">
            <v>3750</v>
          </cell>
          <cell r="J47">
            <v>3900</v>
          </cell>
        </row>
        <row r="48">
          <cell r="A48" t="str">
            <v xml:space="preserve"> 01-5442-15-23                          </v>
          </cell>
          <cell r="B48" t="str">
            <v xml:space="preserve"> WATER/SEWER UTILITY  </v>
          </cell>
          <cell r="E48">
            <v>6095</v>
          </cell>
          <cell r="F48">
            <v>3853.94</v>
          </cell>
          <cell r="G48">
            <v>6095</v>
          </cell>
          <cell r="H48">
            <v>1817.5</v>
          </cell>
          <cell r="I48">
            <v>6095</v>
          </cell>
          <cell r="J48">
            <v>6278</v>
          </cell>
        </row>
        <row r="49">
          <cell r="A49" t="str">
            <v xml:space="preserve"> 01-5446-15-23                          </v>
          </cell>
          <cell r="B49" t="str">
            <v xml:space="preserve"> STORM WATER UTILITY  </v>
          </cell>
          <cell r="E49">
            <v>1400</v>
          </cell>
          <cell r="F49">
            <v>732.24</v>
          </cell>
          <cell r="G49">
            <v>1400</v>
          </cell>
          <cell r="H49">
            <v>366.12</v>
          </cell>
          <cell r="I49">
            <v>1400</v>
          </cell>
          <cell r="J49">
            <v>1400</v>
          </cell>
        </row>
        <row r="50">
          <cell r="A50" t="str">
            <v xml:space="preserve"> 01-5450-15-23                          </v>
          </cell>
          <cell r="B50" t="str">
            <v xml:space="preserve"> DEBT SERVICE         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 xml:space="preserve"> 01-5455-15-23                          </v>
          </cell>
          <cell r="B51" t="str">
            <v xml:space="preserve"> UNIFORM PURCHASE/REN </v>
          </cell>
          <cell r="E51">
            <v>71495</v>
          </cell>
          <cell r="F51">
            <v>71504.03</v>
          </cell>
          <cell r="G51">
            <v>51500</v>
          </cell>
          <cell r="H51">
            <v>28989.200000000001</v>
          </cell>
          <cell r="I51">
            <v>60500</v>
          </cell>
          <cell r="J51">
            <v>58500</v>
          </cell>
        </row>
        <row r="52">
          <cell r="A52" t="str">
            <v xml:space="preserve"> 01-5460-15-23                          </v>
          </cell>
          <cell r="B52" t="str">
            <v xml:space="preserve"> OFFICE EQUIPMENT REN </v>
          </cell>
          <cell r="E52">
            <v>3000</v>
          </cell>
          <cell r="F52">
            <v>2856</v>
          </cell>
          <cell r="G52">
            <v>3000</v>
          </cell>
          <cell r="H52">
            <v>1190</v>
          </cell>
          <cell r="I52">
            <v>3000</v>
          </cell>
          <cell r="J52">
            <v>3000</v>
          </cell>
        </row>
        <row r="53">
          <cell r="A53" t="str">
            <v xml:space="preserve"> 01-5499-15-23                          </v>
          </cell>
          <cell r="B53" t="str">
            <v xml:space="preserve"> MISCELLANEOUS SERVIC </v>
          </cell>
          <cell r="E53">
            <v>2000</v>
          </cell>
          <cell r="F53">
            <v>1752.81</v>
          </cell>
          <cell r="G53">
            <v>2000</v>
          </cell>
          <cell r="H53">
            <v>2000</v>
          </cell>
          <cell r="I53">
            <v>2000</v>
          </cell>
          <cell r="J53">
            <v>2000</v>
          </cell>
        </row>
        <row r="54">
          <cell r="I54"/>
        </row>
        <row r="57">
          <cell r="A57" t="str">
            <v xml:space="preserve"> 01-5503-15-23                          </v>
          </cell>
          <cell r="B57" t="str">
            <v xml:space="preserve"> FURNITURE &amp; FIXTURES </v>
          </cell>
          <cell r="E57">
            <v>2500</v>
          </cell>
          <cell r="F57">
            <v>1958.7</v>
          </cell>
          <cell r="G57">
            <v>3000</v>
          </cell>
          <cell r="H57">
            <v>0</v>
          </cell>
          <cell r="I57">
            <v>3000</v>
          </cell>
          <cell r="J57">
            <v>3000</v>
          </cell>
        </row>
        <row r="58">
          <cell r="A58" t="str">
            <v xml:space="preserve"> 01-5504-15-23                          </v>
          </cell>
          <cell r="B58" t="str">
            <v xml:space="preserve"> MACHINERY &amp; EQUIPMEN </v>
          </cell>
          <cell r="E58">
            <v>2500</v>
          </cell>
          <cell r="F58">
            <v>9403.7999999999993</v>
          </cell>
          <cell r="G58">
            <v>3000</v>
          </cell>
          <cell r="H58">
            <v>0</v>
          </cell>
          <cell r="I58">
            <v>3000</v>
          </cell>
          <cell r="J58">
            <v>3000</v>
          </cell>
        </row>
        <row r="60">
          <cell r="A60" t="str">
            <v xml:space="preserve"> 01-6504-15-23                          </v>
          </cell>
          <cell r="B60" t="str">
            <v xml:space="preserve"> MACHINERY &amp; EQUIPMEN </v>
          </cell>
          <cell r="E60">
            <v>0</v>
          </cell>
          <cell r="F60">
            <v>0</v>
          </cell>
          <cell r="G60">
            <v>50000</v>
          </cell>
          <cell r="H60">
            <v>0</v>
          </cell>
          <cell r="I60">
            <v>50000</v>
          </cell>
          <cell r="J60">
            <v>14000</v>
          </cell>
        </row>
        <row r="61">
          <cell r="A61" t="str">
            <v xml:space="preserve"> 01-6505-15-23                          </v>
          </cell>
          <cell r="B61" t="str">
            <v xml:space="preserve"> MOTOR VEHICLES       </v>
          </cell>
          <cell r="E61">
            <v>0</v>
          </cell>
          <cell r="F61">
            <v>0</v>
          </cell>
          <cell r="G61">
            <v>74000</v>
          </cell>
          <cell r="H61">
            <v>63645.9</v>
          </cell>
          <cell r="I61">
            <v>74000</v>
          </cell>
          <cell r="J61">
            <v>0</v>
          </cell>
        </row>
        <row r="62">
          <cell r="I62"/>
          <cell r="J62"/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6-10"/>
      <sheetName val="01-16-31"/>
      <sheetName val="01-16-10 BOOK"/>
      <sheetName val="01-16-31 BOOK"/>
    </sheetNames>
    <sheetDataSet>
      <sheetData sheetId="0">
        <row r="7">
          <cell r="E7" t="str">
            <v>2022-23</v>
          </cell>
          <cell r="F7" t="str">
            <v>2022-23</v>
          </cell>
          <cell r="G7" t="str">
            <v>2023-24</v>
          </cell>
          <cell r="H7" t="str">
            <v>2023-24</v>
          </cell>
          <cell r="I7" t="str">
            <v>2023-24</v>
          </cell>
          <cell r="J7" t="str">
            <v>2024-25</v>
          </cell>
        </row>
        <row r="8">
          <cell r="E8" t="str">
            <v>REVISED</v>
          </cell>
          <cell r="F8" t="str">
            <v>ACTUAL</v>
          </cell>
          <cell r="G8" t="str">
            <v>ADOPTED</v>
          </cell>
          <cell r="H8" t="str">
            <v>ACTUAL</v>
          </cell>
          <cell r="I8" t="str">
            <v xml:space="preserve"> REVISED </v>
          </cell>
          <cell r="J8" t="str">
            <v>PROPOSED</v>
          </cell>
        </row>
        <row r="9">
          <cell r="G9" t="str">
            <v xml:space="preserve"> BUDGET</v>
          </cell>
          <cell r="H9" t="str">
            <v>SIX MONTHS</v>
          </cell>
          <cell r="I9" t="str">
            <v xml:space="preserve"> BUDGET</v>
          </cell>
          <cell r="J9" t="str">
            <v xml:space="preserve"> BUDGET</v>
          </cell>
        </row>
        <row r="10">
          <cell r="A10" t="str">
            <v xml:space="preserve"> 01-5101-16-10                          </v>
          </cell>
          <cell r="B10" t="str">
            <v xml:space="preserve"> SALARIES             </v>
          </cell>
          <cell r="E10">
            <v>75305</v>
          </cell>
          <cell r="F10">
            <v>75101.350000000006</v>
          </cell>
          <cell r="G10">
            <v>80038</v>
          </cell>
          <cell r="H10">
            <v>38159.57</v>
          </cell>
          <cell r="I10">
            <v>79396</v>
          </cell>
          <cell r="J10">
            <v>84183</v>
          </cell>
        </row>
        <row r="11">
          <cell r="A11" t="str">
            <v xml:space="preserve"> 01-5106-16-10                          </v>
          </cell>
          <cell r="B11" t="str">
            <v xml:space="preserve"> OVERTIME             </v>
          </cell>
          <cell r="E11">
            <v>400</v>
          </cell>
          <cell r="F11">
            <v>0</v>
          </cell>
          <cell r="G11">
            <v>400</v>
          </cell>
          <cell r="H11">
            <v>395.5</v>
          </cell>
          <cell r="I11">
            <v>400</v>
          </cell>
          <cell r="J11">
            <v>400</v>
          </cell>
        </row>
        <row r="12">
          <cell r="A12" t="str">
            <v xml:space="preserve"> 01-5110-16-10                          </v>
          </cell>
          <cell r="B12" t="str">
            <v xml:space="preserve"> LONGEVITY            </v>
          </cell>
          <cell r="E12">
            <v>1620</v>
          </cell>
          <cell r="F12">
            <v>1620</v>
          </cell>
          <cell r="G12">
            <v>1680</v>
          </cell>
          <cell r="H12">
            <v>1680</v>
          </cell>
          <cell r="I12">
            <v>1680</v>
          </cell>
          <cell r="J12">
            <v>1740</v>
          </cell>
        </row>
        <row r="13">
          <cell r="A13" t="str">
            <v xml:space="preserve"> 01-5111-16-10                          </v>
          </cell>
          <cell r="B13" t="str">
            <v xml:space="preserve"> RETIREMENT           </v>
          </cell>
          <cell r="E13">
            <v>9854</v>
          </cell>
          <cell r="F13">
            <v>9777.83</v>
          </cell>
          <cell r="G13">
            <v>10917</v>
          </cell>
          <cell r="H13">
            <v>5287.21</v>
          </cell>
          <cell r="I13">
            <v>10840</v>
          </cell>
          <cell r="J13">
            <v>11713</v>
          </cell>
        </row>
        <row r="14">
          <cell r="A14" t="str">
            <v xml:space="preserve"> 01-5112-16-10                          </v>
          </cell>
          <cell r="B14" t="str">
            <v xml:space="preserve"> FICA                 </v>
          </cell>
          <cell r="E14">
            <v>5854</v>
          </cell>
          <cell r="F14">
            <v>5684.62</v>
          </cell>
          <cell r="G14">
            <v>6375</v>
          </cell>
          <cell r="H14">
            <v>2984.41</v>
          </cell>
          <cell r="I14">
            <v>6163</v>
          </cell>
          <cell r="J14">
            <v>6697</v>
          </cell>
        </row>
        <row r="15">
          <cell r="A15" t="str">
            <v xml:space="preserve"> 01-5116-16-10                          </v>
          </cell>
          <cell r="E15">
            <v>8235</v>
          </cell>
          <cell r="F15">
            <v>8223.36</v>
          </cell>
          <cell r="G15">
            <v>7803</v>
          </cell>
          <cell r="H15">
            <v>3857.52</v>
          </cell>
          <cell r="I15">
            <v>7966</v>
          </cell>
          <cell r="J15">
            <v>8895</v>
          </cell>
        </row>
        <row r="16">
          <cell r="A16" t="str">
            <v xml:space="preserve"> 01-5118-16-10                          </v>
          </cell>
          <cell r="B16" t="str">
            <v xml:space="preserve"> WORKER COMPENSATION  </v>
          </cell>
          <cell r="E16">
            <v>173</v>
          </cell>
          <cell r="F16">
            <v>171.21</v>
          </cell>
          <cell r="G16">
            <v>167</v>
          </cell>
          <cell r="H16">
            <v>81.38</v>
          </cell>
          <cell r="I16">
            <v>165</v>
          </cell>
          <cell r="J16">
            <v>131</v>
          </cell>
        </row>
        <row r="17">
          <cell r="A17" t="str">
            <v xml:space="preserve"> 01-5119-16-10                          </v>
          </cell>
          <cell r="B17" t="str">
            <v xml:space="preserve"> OTHER PAYROLL EXPENS </v>
          </cell>
          <cell r="E17">
            <v>1220</v>
          </cell>
          <cell r="F17">
            <v>1216.6400000000001</v>
          </cell>
          <cell r="G17">
            <v>1220</v>
          </cell>
          <cell r="H17">
            <v>589.78</v>
          </cell>
          <cell r="I17">
            <v>1223</v>
          </cell>
          <cell r="J17">
            <v>1220</v>
          </cell>
        </row>
        <row r="19">
          <cell r="A19" t="str">
            <v xml:space="preserve"> 01-5201-16-10                          </v>
          </cell>
          <cell r="B19" t="str">
            <v xml:space="preserve"> OFFICE SUPPLIES      </v>
          </cell>
          <cell r="E19">
            <v>1100</v>
          </cell>
          <cell r="F19">
            <v>512.57000000000005</v>
          </cell>
          <cell r="G19">
            <v>1100</v>
          </cell>
          <cell r="H19">
            <v>201.05</v>
          </cell>
          <cell r="I19">
            <v>1100</v>
          </cell>
          <cell r="J19">
            <v>1100</v>
          </cell>
        </row>
        <row r="20">
          <cell r="A20" t="str">
            <v xml:space="preserve"> 01-5202-16-10                          </v>
          </cell>
          <cell r="B20" t="str">
            <v xml:space="preserve"> POSTAGE              </v>
          </cell>
          <cell r="E20">
            <v>50</v>
          </cell>
          <cell r="F20">
            <v>0</v>
          </cell>
          <cell r="G20">
            <v>50</v>
          </cell>
          <cell r="H20">
            <v>0</v>
          </cell>
          <cell r="I20">
            <v>50</v>
          </cell>
          <cell r="J20">
            <v>50</v>
          </cell>
        </row>
        <row r="21">
          <cell r="A21" t="str">
            <v xml:space="preserve"> 01-5299-16-10                          </v>
          </cell>
          <cell r="B21" t="str">
            <v xml:space="preserve"> MISCELLANEOUS SUPPLI </v>
          </cell>
          <cell r="E21">
            <v>500</v>
          </cell>
          <cell r="F21">
            <v>236.94</v>
          </cell>
          <cell r="G21">
            <v>500</v>
          </cell>
          <cell r="H21">
            <v>122.13</v>
          </cell>
          <cell r="I21">
            <v>500</v>
          </cell>
          <cell r="J21">
            <v>500</v>
          </cell>
        </row>
        <row r="23">
          <cell r="B23" t="str">
            <v xml:space="preserve"> STREETS,ROAD &amp; BRIDG </v>
          </cell>
          <cell r="E23">
            <v>0</v>
          </cell>
          <cell r="F23">
            <v>0</v>
          </cell>
          <cell r="G23">
            <v>0</v>
          </cell>
          <cell r="H23">
            <v>250.31</v>
          </cell>
          <cell r="I23">
            <v>0</v>
          </cell>
          <cell r="J23">
            <v>0</v>
          </cell>
        </row>
        <row r="25">
          <cell r="A25" t="str">
            <v xml:space="preserve"> 01-5403-16-10                          </v>
          </cell>
          <cell r="B25" t="str">
            <v xml:space="preserve"> GENERAL INSURANCE    </v>
          </cell>
          <cell r="E25">
            <v>4167</v>
          </cell>
          <cell r="F25">
            <v>5519.4</v>
          </cell>
          <cell r="G25">
            <v>4167</v>
          </cell>
          <cell r="H25">
            <v>2769.54</v>
          </cell>
          <cell r="I25">
            <v>4167</v>
          </cell>
          <cell r="J25">
            <v>4167</v>
          </cell>
        </row>
        <row r="26">
          <cell r="A26" t="str">
            <v xml:space="preserve"> 01-5404-16-10                          </v>
          </cell>
          <cell r="B26" t="str">
            <v xml:space="preserve"> PROFESSIONAL FEES    </v>
          </cell>
          <cell r="E26">
            <v>200</v>
          </cell>
          <cell r="F26">
            <v>65.64</v>
          </cell>
          <cell r="G26">
            <v>200</v>
          </cell>
          <cell r="H26">
            <v>18</v>
          </cell>
          <cell r="I26">
            <v>200</v>
          </cell>
          <cell r="J26">
            <v>200</v>
          </cell>
        </row>
        <row r="27">
          <cell r="A27" t="str">
            <v xml:space="preserve"> 01-5406-16-10                          </v>
          </cell>
          <cell r="B27" t="str">
            <v xml:space="preserve"> TRAINING             </v>
          </cell>
          <cell r="E27">
            <v>300</v>
          </cell>
          <cell r="F27">
            <v>86.84</v>
          </cell>
          <cell r="G27">
            <v>300</v>
          </cell>
          <cell r="H27">
            <v>0</v>
          </cell>
          <cell r="I27">
            <v>300</v>
          </cell>
          <cell r="J27">
            <v>300</v>
          </cell>
        </row>
        <row r="28">
          <cell r="A28" t="str">
            <v xml:space="preserve"> 01-5499-16-10                          </v>
          </cell>
          <cell r="B28" t="str">
            <v xml:space="preserve"> MISCELLANEOUS SERVIC </v>
          </cell>
          <cell r="E28">
            <v>75</v>
          </cell>
          <cell r="F28">
            <v>0</v>
          </cell>
          <cell r="G28">
            <v>75</v>
          </cell>
          <cell r="H28">
            <v>0</v>
          </cell>
          <cell r="I28">
            <v>75</v>
          </cell>
          <cell r="J28">
            <v>75</v>
          </cell>
        </row>
      </sheetData>
      <sheetData sheetId="1">
        <row r="7">
          <cell r="E7" t="str">
            <v>2022-23</v>
          </cell>
          <cell r="F7" t="str">
            <v>2022-23</v>
          </cell>
          <cell r="G7" t="str">
            <v>2023-24</v>
          </cell>
          <cell r="H7" t="str">
            <v>2023-24</v>
          </cell>
          <cell r="I7" t="str">
            <v>2023-24</v>
          </cell>
          <cell r="J7" t="str">
            <v>2024-25</v>
          </cell>
        </row>
        <row r="8">
          <cell r="E8" t="str">
            <v>REVISED</v>
          </cell>
          <cell r="F8" t="str">
            <v>ACTUAL</v>
          </cell>
          <cell r="G8" t="str">
            <v>ADOPTED</v>
          </cell>
          <cell r="H8" t="str">
            <v>ACTUAL</v>
          </cell>
          <cell r="I8" t="str">
            <v xml:space="preserve"> REVISED </v>
          </cell>
          <cell r="J8" t="str">
            <v>PROPOSED</v>
          </cell>
        </row>
        <row r="9">
          <cell r="G9" t="str">
            <v xml:space="preserve"> BUDGET</v>
          </cell>
          <cell r="H9" t="str">
            <v>SIX MONTHS</v>
          </cell>
          <cell r="I9" t="str">
            <v xml:space="preserve"> BUDGET</v>
          </cell>
          <cell r="J9" t="str">
            <v xml:space="preserve"> BUDGET</v>
          </cell>
        </row>
        <row r="10">
          <cell r="A10" t="str">
            <v xml:space="preserve"> 01-5101-16-31                          </v>
          </cell>
          <cell r="B10" t="str">
            <v xml:space="preserve"> SALARIES             </v>
          </cell>
          <cell r="E10">
            <v>315649</v>
          </cell>
          <cell r="F10">
            <v>301219.03999999998</v>
          </cell>
          <cell r="G10">
            <v>338099</v>
          </cell>
          <cell r="H10">
            <v>141603.15</v>
          </cell>
          <cell r="I10">
            <v>311073</v>
          </cell>
          <cell r="J10">
            <v>334739</v>
          </cell>
        </row>
        <row r="11">
          <cell r="A11" t="str">
            <v xml:space="preserve"> 01-5106-16-31                          </v>
          </cell>
          <cell r="B11" t="str">
            <v xml:space="preserve"> OVERTIME             </v>
          </cell>
          <cell r="E11">
            <v>14500</v>
          </cell>
          <cell r="F11">
            <v>2187.0100000000002</v>
          </cell>
          <cell r="G11">
            <v>14500</v>
          </cell>
          <cell r="H11">
            <v>1735.02</v>
          </cell>
          <cell r="I11">
            <v>14500</v>
          </cell>
          <cell r="J11">
            <v>14500</v>
          </cell>
        </row>
        <row r="12">
          <cell r="A12" t="str">
            <v xml:space="preserve"> 01-5107-16-31                          </v>
          </cell>
          <cell r="B12" t="str">
            <v xml:space="preserve"> HOLIDAY PAY          </v>
          </cell>
          <cell r="E12">
            <v>500</v>
          </cell>
          <cell r="F12">
            <v>0</v>
          </cell>
          <cell r="G12">
            <v>500</v>
          </cell>
          <cell r="H12">
            <v>0</v>
          </cell>
          <cell r="I12">
            <v>500</v>
          </cell>
          <cell r="J12">
            <v>500</v>
          </cell>
        </row>
        <row r="13">
          <cell r="A13" t="str">
            <v xml:space="preserve"> 01-5110-16-31                          </v>
          </cell>
          <cell r="B13" t="str">
            <v xml:space="preserve"> LONGEVITY            </v>
          </cell>
          <cell r="E13">
            <v>5640</v>
          </cell>
          <cell r="F13">
            <v>5640</v>
          </cell>
          <cell r="G13">
            <v>6840</v>
          </cell>
          <cell r="H13">
            <v>6960</v>
          </cell>
          <cell r="I13">
            <v>9450</v>
          </cell>
          <cell r="J13">
            <v>4740</v>
          </cell>
        </row>
        <row r="14">
          <cell r="A14" t="str">
            <v xml:space="preserve"> 01-5111-16-31                          </v>
          </cell>
          <cell r="B14" t="str">
            <v xml:space="preserve"> RETIREMENT           </v>
          </cell>
          <cell r="E14">
            <v>42063</v>
          </cell>
          <cell r="F14">
            <v>38482.050000000003</v>
          </cell>
          <cell r="G14">
            <v>47246</v>
          </cell>
          <cell r="H14">
            <v>19503.29</v>
          </cell>
          <cell r="I14">
            <v>44114</v>
          </cell>
          <cell r="J14">
            <v>47526</v>
          </cell>
        </row>
        <row r="15">
          <cell r="A15" t="str">
            <v xml:space="preserve"> 01-5112-16-31                          </v>
          </cell>
          <cell r="B15" t="str">
            <v xml:space="preserve"> FICA                 </v>
          </cell>
          <cell r="E15">
            <v>25438</v>
          </cell>
          <cell r="F15">
            <v>23091.81</v>
          </cell>
          <cell r="G15">
            <v>27590</v>
          </cell>
          <cell r="H15">
            <v>11039.05</v>
          </cell>
          <cell r="I15">
            <v>25149</v>
          </cell>
          <cell r="J15">
            <v>27173</v>
          </cell>
        </row>
        <row r="16">
          <cell r="A16" t="str">
            <v xml:space="preserve"> 01-5114-16-31                          </v>
          </cell>
          <cell r="B16" t="str">
            <v xml:space="preserve"> UNEMPLOYMENT CLAIMS  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 xml:space="preserve"> 01-5116-16-31                          </v>
          </cell>
          <cell r="B17" t="str">
            <v xml:space="preserve"> HEALTH/LIFE INSURANC </v>
          </cell>
          <cell r="E17">
            <v>48062</v>
          </cell>
          <cell r="F17">
            <v>45962.92</v>
          </cell>
          <cell r="G17">
            <v>46818</v>
          </cell>
          <cell r="H17">
            <v>19301.98</v>
          </cell>
          <cell r="I17">
            <v>43279</v>
          </cell>
          <cell r="J17">
            <v>53369</v>
          </cell>
        </row>
        <row r="18">
          <cell r="A18" t="str">
            <v xml:space="preserve"> 01-5118-16-31                          </v>
          </cell>
          <cell r="B18" t="str">
            <v xml:space="preserve"> WORKER COMPENSATION  </v>
          </cell>
          <cell r="E18">
            <v>12723</v>
          </cell>
          <cell r="F18">
            <v>11176.76</v>
          </cell>
          <cell r="G18">
            <v>13417</v>
          </cell>
          <cell r="H18">
            <v>4814.46</v>
          </cell>
          <cell r="I18">
            <v>11589</v>
          </cell>
          <cell r="J18">
            <v>9448</v>
          </cell>
        </row>
        <row r="19">
          <cell r="A19" t="str">
            <v xml:space="preserve"> 01-5119-16-31                          </v>
          </cell>
          <cell r="B19" t="str">
            <v xml:space="preserve"> OTHER PAYROLL EXPENS </v>
          </cell>
          <cell r="E19">
            <v>701</v>
          </cell>
          <cell r="F19">
            <v>698.78</v>
          </cell>
          <cell r="G19">
            <v>720</v>
          </cell>
          <cell r="H19">
            <v>348.06</v>
          </cell>
          <cell r="I19">
            <v>721</v>
          </cell>
          <cell r="J19">
            <v>720</v>
          </cell>
        </row>
        <row r="21">
          <cell r="A21" t="str">
            <v xml:space="preserve"> 01-5201-16-31                          </v>
          </cell>
          <cell r="B21" t="str">
            <v xml:space="preserve"> OFFICE SUPPLIES      </v>
          </cell>
          <cell r="E21">
            <v>600</v>
          </cell>
          <cell r="F21">
            <v>475.9</v>
          </cell>
          <cell r="G21">
            <v>600</v>
          </cell>
          <cell r="H21">
            <v>112.97</v>
          </cell>
          <cell r="I21">
            <v>600</v>
          </cell>
          <cell r="J21">
            <v>600</v>
          </cell>
        </row>
        <row r="22">
          <cell r="A22" t="str">
            <v xml:space="preserve"> 01-5202-16-31                          </v>
          </cell>
          <cell r="B22" t="str">
            <v xml:space="preserve"> POSTAGE              </v>
          </cell>
          <cell r="E22">
            <v>50</v>
          </cell>
          <cell r="F22">
            <v>0</v>
          </cell>
          <cell r="G22">
            <v>50</v>
          </cell>
          <cell r="H22">
            <v>0.63</v>
          </cell>
          <cell r="I22">
            <v>50</v>
          </cell>
          <cell r="J22">
            <v>50</v>
          </cell>
        </row>
        <row r="23">
          <cell r="A23" t="str">
            <v xml:space="preserve"> 01-5206-16-31                          </v>
          </cell>
          <cell r="B23" t="str">
            <v xml:space="preserve"> FUELS OILS LUBRICANT </v>
          </cell>
          <cell r="E23">
            <v>60000</v>
          </cell>
          <cell r="F23">
            <v>55151.44</v>
          </cell>
          <cell r="G23">
            <v>60000</v>
          </cell>
          <cell r="H23">
            <v>28203.37</v>
          </cell>
          <cell r="I23">
            <v>60000</v>
          </cell>
          <cell r="J23">
            <v>60000</v>
          </cell>
        </row>
        <row r="24">
          <cell r="A24" t="str">
            <v xml:space="preserve"> 01-5299-16-31                          </v>
          </cell>
          <cell r="B24" t="str">
            <v xml:space="preserve"> MISCELLANEOUS SUPPLI </v>
          </cell>
          <cell r="E24">
            <v>4000</v>
          </cell>
          <cell r="F24">
            <v>1336.23</v>
          </cell>
          <cell r="G24">
            <v>4000</v>
          </cell>
          <cell r="H24">
            <v>2605.65</v>
          </cell>
          <cell r="I24">
            <v>4000</v>
          </cell>
          <cell r="J24">
            <v>4000</v>
          </cell>
        </row>
        <row r="26">
          <cell r="A26" t="str">
            <v xml:space="preserve"> 01-5304-16-31                          </v>
          </cell>
          <cell r="B26" t="str">
            <v xml:space="preserve"> MACHINERY &amp; EQUIPMEN </v>
          </cell>
          <cell r="E26">
            <v>50000</v>
          </cell>
          <cell r="F26">
            <v>51516.95</v>
          </cell>
          <cell r="G26">
            <v>50000</v>
          </cell>
          <cell r="H26">
            <v>15094.1</v>
          </cell>
          <cell r="I26">
            <v>50000</v>
          </cell>
          <cell r="J26">
            <v>50000</v>
          </cell>
        </row>
        <row r="27">
          <cell r="A27" t="str">
            <v xml:space="preserve"> 01-5305-16-31                          </v>
          </cell>
          <cell r="B27" t="str">
            <v xml:space="preserve"> VEHICLE MAINTENANCE  </v>
          </cell>
          <cell r="E27">
            <v>10000</v>
          </cell>
          <cell r="F27">
            <v>13388.14</v>
          </cell>
          <cell r="G27">
            <v>10000</v>
          </cell>
          <cell r="H27">
            <v>4031</v>
          </cell>
          <cell r="I27">
            <v>10000</v>
          </cell>
          <cell r="J27">
            <v>10000</v>
          </cell>
        </row>
        <row r="28">
          <cell r="A28" t="str">
            <v xml:space="preserve"> 01-5310-16-31                          </v>
          </cell>
          <cell r="B28" t="str">
            <v xml:space="preserve"> STREETS ROAD &amp; BRIDG </v>
          </cell>
          <cell r="E28">
            <v>45000</v>
          </cell>
          <cell r="F28">
            <v>43949.31</v>
          </cell>
          <cell r="G28">
            <v>45000</v>
          </cell>
          <cell r="H28">
            <v>22542.93</v>
          </cell>
          <cell r="I28">
            <v>50000</v>
          </cell>
          <cell r="J28">
            <v>45000</v>
          </cell>
        </row>
        <row r="29">
          <cell r="A29" t="str">
            <v xml:space="preserve"> 01-5311-16-31                          </v>
          </cell>
          <cell r="B29" t="str">
            <v xml:space="preserve"> SIGN &amp; SIGNAL MAINTE </v>
          </cell>
          <cell r="E29">
            <v>8000</v>
          </cell>
          <cell r="F29">
            <v>7476.03</v>
          </cell>
          <cell r="G29">
            <v>8000</v>
          </cell>
          <cell r="H29">
            <v>2470.89</v>
          </cell>
          <cell r="I29">
            <v>8000</v>
          </cell>
          <cell r="J29">
            <v>8000</v>
          </cell>
        </row>
        <row r="30">
          <cell r="A30" t="str">
            <v xml:space="preserve"> 01-5312-16-31                          </v>
          </cell>
          <cell r="B30" t="str">
            <v xml:space="preserve"> STREET LIGHT MAINTEN </v>
          </cell>
          <cell r="E30">
            <v>6000</v>
          </cell>
          <cell r="F30">
            <v>4362.1099999999997</v>
          </cell>
          <cell r="G30">
            <v>6000</v>
          </cell>
          <cell r="H30">
            <v>3006.92</v>
          </cell>
          <cell r="I30">
            <v>6000</v>
          </cell>
          <cell r="J30">
            <v>6000</v>
          </cell>
        </row>
        <row r="31">
          <cell r="A31" t="str">
            <v xml:space="preserve"> 01-5319-16-31                          </v>
          </cell>
          <cell r="B31" t="str">
            <v xml:space="preserve"> TRAFFIC PAINT MAINTE </v>
          </cell>
          <cell r="E31">
            <v>4000</v>
          </cell>
          <cell r="F31">
            <v>3935.93</v>
          </cell>
          <cell r="G31">
            <v>4000</v>
          </cell>
          <cell r="H31">
            <v>1885.25</v>
          </cell>
          <cell r="I31">
            <v>4000</v>
          </cell>
          <cell r="J31">
            <v>4000</v>
          </cell>
        </row>
        <row r="32">
          <cell r="A32" t="str">
            <v xml:space="preserve"> 01-5399-16-31                          </v>
          </cell>
          <cell r="B32" t="str">
            <v xml:space="preserve"> MISCELLANEOUS MAINTE </v>
          </cell>
          <cell r="E32">
            <v>4675</v>
          </cell>
          <cell r="F32">
            <v>4675</v>
          </cell>
          <cell r="G32">
            <v>4675</v>
          </cell>
          <cell r="H32">
            <v>0</v>
          </cell>
          <cell r="I32">
            <v>4675</v>
          </cell>
          <cell r="J32">
            <v>4675</v>
          </cell>
        </row>
        <row r="34">
          <cell r="A34" t="str">
            <v xml:space="preserve"> 01-5401-16-31                          </v>
          </cell>
          <cell r="B34" t="str">
            <v xml:space="preserve"> COMMUNICATIONS       </v>
          </cell>
          <cell r="E34">
            <v>1000</v>
          </cell>
          <cell r="F34">
            <v>821.42</v>
          </cell>
          <cell r="G34">
            <v>1000</v>
          </cell>
          <cell r="H34">
            <v>340.61</v>
          </cell>
          <cell r="I34">
            <v>1000</v>
          </cell>
          <cell r="J34">
            <v>1000</v>
          </cell>
        </row>
        <row r="35">
          <cell r="A35" t="str">
            <v xml:space="preserve"> 01-5403-16-31                          </v>
          </cell>
          <cell r="B35" t="str">
            <v xml:space="preserve"> GENERAL INSURANCE    </v>
          </cell>
          <cell r="E35">
            <v>14863</v>
          </cell>
          <cell r="F35">
            <v>8504.01</v>
          </cell>
          <cell r="G35">
            <v>14863</v>
          </cell>
          <cell r="H35">
            <v>5180.5200000000004</v>
          </cell>
          <cell r="I35">
            <v>14863</v>
          </cell>
          <cell r="J35">
            <v>15012</v>
          </cell>
        </row>
        <row r="36">
          <cell r="A36" t="str">
            <v xml:space="preserve"> 01-5404-16-31                          </v>
          </cell>
          <cell r="B36" t="str">
            <v xml:space="preserve"> PROFESSIONAL FEES    </v>
          </cell>
          <cell r="E36">
            <v>500</v>
          </cell>
          <cell r="F36">
            <v>513.77</v>
          </cell>
          <cell r="G36">
            <v>500</v>
          </cell>
          <cell r="H36">
            <v>263.51</v>
          </cell>
          <cell r="I36">
            <v>500</v>
          </cell>
          <cell r="J36">
            <v>500</v>
          </cell>
        </row>
        <row r="37">
          <cell r="A37" t="str">
            <v xml:space="preserve"> 01-5405-16-31                          </v>
          </cell>
          <cell r="B37" t="str">
            <v xml:space="preserve"> ADVERTISING          </v>
          </cell>
          <cell r="E37">
            <v>300</v>
          </cell>
          <cell r="F37">
            <v>0</v>
          </cell>
          <cell r="G37">
            <v>300</v>
          </cell>
          <cell r="H37">
            <v>0</v>
          </cell>
          <cell r="I37">
            <v>300</v>
          </cell>
          <cell r="J37">
            <v>300</v>
          </cell>
        </row>
        <row r="38">
          <cell r="A38" t="str">
            <v xml:space="preserve"> 01-5406-16-31                          </v>
          </cell>
          <cell r="B38" t="str">
            <v xml:space="preserve"> TRAINING             </v>
          </cell>
          <cell r="E38">
            <v>4000</v>
          </cell>
          <cell r="F38">
            <v>3550.48</v>
          </cell>
          <cell r="G38">
            <v>4000</v>
          </cell>
          <cell r="H38">
            <v>75</v>
          </cell>
          <cell r="I38">
            <v>4000</v>
          </cell>
          <cell r="J38">
            <v>4000</v>
          </cell>
        </row>
        <row r="39">
          <cell r="A39" t="str">
            <v xml:space="preserve"> 01-5408-16-31                          </v>
          </cell>
          <cell r="B39" t="str">
            <v xml:space="preserve"> ELECTRIC UTILITY SER </v>
          </cell>
          <cell r="E39">
            <v>265353</v>
          </cell>
          <cell r="F39">
            <v>239974.97</v>
          </cell>
          <cell r="G39">
            <v>265353</v>
          </cell>
          <cell r="H39">
            <v>111593.43</v>
          </cell>
          <cell r="I39">
            <v>265353</v>
          </cell>
          <cell r="J39">
            <v>262727</v>
          </cell>
        </row>
        <row r="40">
          <cell r="A40" t="str">
            <v xml:space="preserve"> 01-5409-16-31                          </v>
          </cell>
          <cell r="B40" t="str">
            <v xml:space="preserve"> CONTRACTUAL SERVICES 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 t="str">
            <v xml:space="preserve"> 01-5411-16-31                          </v>
          </cell>
          <cell r="B41" t="str">
            <v xml:space="preserve"> MACHINERY &amp; EQUIPMEN </v>
          </cell>
          <cell r="E41">
            <v>2000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 t="str">
            <v xml:space="preserve"> 01-5455-16-31                          </v>
          </cell>
          <cell r="B42" t="str">
            <v xml:space="preserve"> UNIFORM PURCHASE/REN </v>
          </cell>
          <cell r="E42">
            <v>2000</v>
          </cell>
          <cell r="F42">
            <v>2167.75</v>
          </cell>
          <cell r="G42">
            <v>2300</v>
          </cell>
          <cell r="H42">
            <v>881.86</v>
          </cell>
          <cell r="I42">
            <v>2300</v>
          </cell>
          <cell r="J42">
            <v>2300</v>
          </cell>
        </row>
        <row r="45">
          <cell r="A45" t="str">
            <v xml:space="preserve"> 01-6504-16-31</v>
          </cell>
          <cell r="B45" t="str">
            <v xml:space="preserve"> MACHINERY &amp; EQUIPMENT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60000</v>
          </cell>
        </row>
        <row r="46">
          <cell r="A46" t="str">
            <v xml:space="preserve"> 01-6505-16-31                          </v>
          </cell>
          <cell r="B46" t="str">
            <v xml:space="preserve"> MOTOR VEHICLES      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A47" t="str">
            <v xml:space="preserve"> 01-6510-16-31                          </v>
          </cell>
          <cell r="B47" t="str">
            <v xml:space="preserve"> STREETS ROADS BRIDGE 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6-32"/>
      <sheetName val="01-16-32 BOOK"/>
    </sheetNames>
    <sheetDataSet>
      <sheetData sheetId="0">
        <row r="10">
          <cell r="A10" t="str">
            <v xml:space="preserve"> 01-5101-16-32                          </v>
          </cell>
          <cell r="B10" t="str">
            <v xml:space="preserve"> SALARIES             </v>
          </cell>
          <cell r="E10">
            <v>184597</v>
          </cell>
          <cell r="F10">
            <v>184069.93</v>
          </cell>
          <cell r="G10">
            <v>201502</v>
          </cell>
          <cell r="H10">
            <v>96294.22</v>
          </cell>
          <cell r="I10">
            <v>202496</v>
          </cell>
          <cell r="J10">
            <v>210814</v>
          </cell>
        </row>
        <row r="11">
          <cell r="A11" t="str">
            <v xml:space="preserve"> 01-5106-16-32                          </v>
          </cell>
          <cell r="B11" t="str">
            <v xml:space="preserve"> OVERTIME             </v>
          </cell>
          <cell r="E11">
            <v>6000</v>
          </cell>
          <cell r="F11">
            <v>965.52</v>
          </cell>
          <cell r="G11">
            <v>6000</v>
          </cell>
          <cell r="H11">
            <v>1493.93</v>
          </cell>
          <cell r="I11">
            <v>6000</v>
          </cell>
          <cell r="J11">
            <v>6000</v>
          </cell>
        </row>
        <row r="12">
          <cell r="A12" t="str">
            <v xml:space="preserve"> 01-5107-16-32                          </v>
          </cell>
          <cell r="B12" t="str">
            <v xml:space="preserve"> HOLIDAY PAY          </v>
          </cell>
          <cell r="E12">
            <v>600</v>
          </cell>
          <cell r="F12">
            <v>0</v>
          </cell>
          <cell r="G12">
            <v>600</v>
          </cell>
          <cell r="H12">
            <v>571.38</v>
          </cell>
          <cell r="I12">
            <v>1200</v>
          </cell>
          <cell r="J12">
            <v>1200</v>
          </cell>
        </row>
        <row r="13">
          <cell r="A13" t="str">
            <v xml:space="preserve"> 01-5110-16-32                          </v>
          </cell>
          <cell r="B13" t="str">
            <v xml:space="preserve"> LONGEVITY            </v>
          </cell>
          <cell r="E13">
            <v>240</v>
          </cell>
          <cell r="F13">
            <v>240</v>
          </cell>
          <cell r="G13">
            <v>420</v>
          </cell>
          <cell r="H13">
            <v>420</v>
          </cell>
          <cell r="I13">
            <v>420</v>
          </cell>
          <cell r="J13">
            <v>660</v>
          </cell>
        </row>
        <row r="14">
          <cell r="A14" t="str">
            <v xml:space="preserve"> 01-5111-16-32                          </v>
          </cell>
          <cell r="B14" t="str">
            <v xml:space="preserve"> RETIREMENT           </v>
          </cell>
          <cell r="E14">
            <v>24045</v>
          </cell>
          <cell r="F14">
            <v>23293.86</v>
          </cell>
          <cell r="G14">
            <v>27316</v>
          </cell>
          <cell r="H14">
            <v>12865.2</v>
          </cell>
          <cell r="I14">
            <v>27694</v>
          </cell>
          <cell r="J14">
            <v>29387</v>
          </cell>
        </row>
        <row r="15">
          <cell r="A15" t="str">
            <v xml:space="preserve"> 01-5112-16-32                          </v>
          </cell>
          <cell r="B15" t="str">
            <v xml:space="preserve"> FICA                 </v>
          </cell>
          <cell r="E15">
            <v>14405</v>
          </cell>
          <cell r="F15">
            <v>13383.55</v>
          </cell>
          <cell r="G15">
            <v>15952</v>
          </cell>
          <cell r="H15">
            <v>7311.86</v>
          </cell>
          <cell r="I15">
            <v>15819</v>
          </cell>
          <cell r="J15">
            <v>16802</v>
          </cell>
        </row>
        <row r="16">
          <cell r="A16" t="str">
            <v xml:space="preserve"> 01-5114-16-32                          </v>
          </cell>
          <cell r="B16" t="str">
            <v xml:space="preserve"> UNEMPLOYMENT BENEFIT 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 xml:space="preserve"> 01-5116-16-32                          </v>
          </cell>
          <cell r="B17" t="str">
            <v xml:space="preserve"> HEALTH/LIFE INSURANC </v>
          </cell>
          <cell r="E17">
            <v>29532</v>
          </cell>
          <cell r="F17">
            <v>29494.06</v>
          </cell>
          <cell r="G17">
            <v>31212</v>
          </cell>
          <cell r="H17">
            <v>15441.59</v>
          </cell>
          <cell r="I17">
            <v>31876</v>
          </cell>
          <cell r="J17">
            <v>35579</v>
          </cell>
        </row>
        <row r="18">
          <cell r="A18" t="str">
            <v xml:space="preserve"> 01-5118-16-32                          </v>
          </cell>
          <cell r="B18" t="str">
            <v xml:space="preserve"> WORKER COMPENSATION  </v>
          </cell>
          <cell r="E18">
            <v>7998</v>
          </cell>
          <cell r="F18">
            <v>7730.56</v>
          </cell>
          <cell r="G18">
            <v>8049</v>
          </cell>
          <cell r="H18">
            <v>3811.59</v>
          </cell>
          <cell r="I18">
            <v>8128</v>
          </cell>
          <cell r="J18">
            <v>6391</v>
          </cell>
        </row>
        <row r="19">
          <cell r="A19" t="str">
            <v xml:space="preserve"> 01-5119-16-32                          </v>
          </cell>
          <cell r="B19" t="str">
            <v xml:space="preserve"> OTHER PAYROLL EXPENS </v>
          </cell>
          <cell r="E19">
            <v>0</v>
          </cell>
          <cell r="F19">
            <v>200.48</v>
          </cell>
          <cell r="G19">
            <v>0</v>
          </cell>
          <cell r="H19">
            <v>464.08</v>
          </cell>
          <cell r="I19">
            <v>963</v>
          </cell>
          <cell r="J19">
            <v>960</v>
          </cell>
        </row>
        <row r="21">
          <cell r="A21" t="str">
            <v xml:space="preserve"> 01-5201-16-32                          </v>
          </cell>
          <cell r="B21" t="str">
            <v xml:space="preserve"> OFFICE SUPPLIES      </v>
          </cell>
          <cell r="E21">
            <v>500</v>
          </cell>
          <cell r="F21">
            <v>485.03</v>
          </cell>
          <cell r="G21">
            <v>500</v>
          </cell>
          <cell r="H21">
            <v>132.6</v>
          </cell>
          <cell r="I21">
            <v>500</v>
          </cell>
          <cell r="J21">
            <v>500</v>
          </cell>
        </row>
        <row r="22">
          <cell r="A22" t="str">
            <v xml:space="preserve"> 01-5206-16-32                          </v>
          </cell>
          <cell r="B22" t="str">
            <v xml:space="preserve"> FUELS OILS LUBRICANT </v>
          </cell>
          <cell r="E22">
            <v>6500</v>
          </cell>
          <cell r="F22">
            <v>12953.29</v>
          </cell>
          <cell r="G22">
            <v>5000</v>
          </cell>
          <cell r="H22">
            <v>3199.74</v>
          </cell>
          <cell r="I22">
            <v>6500</v>
          </cell>
          <cell r="J22">
            <v>6500</v>
          </cell>
        </row>
        <row r="23">
          <cell r="A23" t="str">
            <v xml:space="preserve"> 01-5207-16-32                          </v>
          </cell>
          <cell r="B23" t="str">
            <v xml:space="preserve"> SMALL TOOLS AND INST </v>
          </cell>
          <cell r="E23">
            <v>1000</v>
          </cell>
          <cell r="F23">
            <v>1240.6300000000001</v>
          </cell>
          <cell r="G23">
            <v>1000</v>
          </cell>
          <cell r="H23">
            <v>523.5</v>
          </cell>
          <cell r="I23">
            <v>1000</v>
          </cell>
          <cell r="J23">
            <v>1000</v>
          </cell>
        </row>
        <row r="24">
          <cell r="A24" t="str">
            <v xml:space="preserve"> 01-5208-16-32                          </v>
          </cell>
          <cell r="B24" t="str">
            <v xml:space="preserve"> CLEANING SUPPLIES    </v>
          </cell>
          <cell r="E24">
            <v>225</v>
          </cell>
          <cell r="F24">
            <v>215.14</v>
          </cell>
          <cell r="G24">
            <v>225</v>
          </cell>
          <cell r="H24">
            <v>165.44</v>
          </cell>
          <cell r="I24">
            <v>225</v>
          </cell>
          <cell r="J24">
            <v>225</v>
          </cell>
        </row>
        <row r="25">
          <cell r="A25" t="str">
            <v xml:space="preserve"> 01-5299-16-32                          </v>
          </cell>
          <cell r="B25" t="str">
            <v xml:space="preserve"> MISCELLANEOUS SUPPLI </v>
          </cell>
          <cell r="E25">
            <v>4000</v>
          </cell>
          <cell r="F25">
            <v>5180.63</v>
          </cell>
          <cell r="G25">
            <v>4000</v>
          </cell>
          <cell r="H25">
            <v>1970.18</v>
          </cell>
          <cell r="I25">
            <v>5000</v>
          </cell>
          <cell r="J25">
            <v>4000</v>
          </cell>
        </row>
        <row r="27">
          <cell r="A27" t="str">
            <v xml:space="preserve"> 01-5302-16-32                          </v>
          </cell>
          <cell r="B27" t="str">
            <v xml:space="preserve"> BUILDING MAINTENANCE </v>
          </cell>
          <cell r="E27">
            <v>1000</v>
          </cell>
          <cell r="F27">
            <v>944.88</v>
          </cell>
          <cell r="G27">
            <v>1000</v>
          </cell>
          <cell r="H27">
            <v>723.8</v>
          </cell>
          <cell r="I27">
            <v>1000</v>
          </cell>
          <cell r="J27">
            <v>1000</v>
          </cell>
        </row>
        <row r="28">
          <cell r="A28" t="str">
            <v xml:space="preserve"> 01-5304-16-32                          </v>
          </cell>
          <cell r="B28" t="str">
            <v xml:space="preserve"> MACHINERY &amp; EQUIPMEN </v>
          </cell>
          <cell r="E28">
            <v>6300</v>
          </cell>
          <cell r="F28">
            <v>6381.56</v>
          </cell>
          <cell r="G28">
            <v>6100</v>
          </cell>
          <cell r="H28">
            <v>6360</v>
          </cell>
          <cell r="I28">
            <v>6500</v>
          </cell>
          <cell r="J28">
            <v>6500</v>
          </cell>
        </row>
        <row r="29">
          <cell r="A29" t="str">
            <v xml:space="preserve"> 01-5305-16-32                          </v>
          </cell>
          <cell r="B29" t="str">
            <v xml:space="preserve"> VEHICLE MAINTENANCE  </v>
          </cell>
          <cell r="E29">
            <v>3000</v>
          </cell>
          <cell r="F29">
            <v>2207.6</v>
          </cell>
          <cell r="G29">
            <v>2000</v>
          </cell>
          <cell r="H29">
            <v>1737.0100000000002</v>
          </cell>
          <cell r="I29">
            <v>2500</v>
          </cell>
          <cell r="J29">
            <v>2500</v>
          </cell>
        </row>
        <row r="30">
          <cell r="A30" t="str">
            <v xml:space="preserve"> 01-5309-16-32                          </v>
          </cell>
          <cell r="B30" t="str">
            <v xml:space="preserve"> OFFICE EQUIPMENT MAI </v>
          </cell>
          <cell r="E30">
            <v>1000</v>
          </cell>
          <cell r="F30">
            <v>2021.56</v>
          </cell>
          <cell r="G30">
            <v>1000</v>
          </cell>
          <cell r="H30">
            <v>153.15</v>
          </cell>
          <cell r="I30">
            <v>1000</v>
          </cell>
          <cell r="J30">
            <v>1000</v>
          </cell>
        </row>
        <row r="31">
          <cell r="A31" t="str">
            <v xml:space="preserve"> 01-5399-16-32                          </v>
          </cell>
          <cell r="B31" t="str">
            <v xml:space="preserve"> MISCELLANEOUS MAINTE </v>
          </cell>
          <cell r="E31">
            <v>300</v>
          </cell>
          <cell r="F31">
            <v>372.42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11600</v>
          </cell>
          <cell r="F32">
            <v>11928.02</v>
          </cell>
          <cell r="G32">
            <v>10100</v>
          </cell>
          <cell r="H32">
            <v>8973.9600000000009</v>
          </cell>
          <cell r="I32">
            <v>11000</v>
          </cell>
          <cell r="J32">
            <v>11000</v>
          </cell>
        </row>
        <row r="33">
          <cell r="A33" t="str">
            <v xml:space="preserve"> 01-5401-16-32                          </v>
          </cell>
          <cell r="B33" t="str">
            <v xml:space="preserve"> COMMUNICATIONS       </v>
          </cell>
          <cell r="E33">
            <v>1500</v>
          </cell>
          <cell r="F33">
            <v>726.3</v>
          </cell>
          <cell r="G33">
            <v>1500</v>
          </cell>
          <cell r="H33">
            <v>393.68</v>
          </cell>
          <cell r="I33">
            <v>900</v>
          </cell>
          <cell r="J33">
            <v>1000</v>
          </cell>
        </row>
        <row r="34">
          <cell r="A34" t="str">
            <v xml:space="preserve"> 01-5403-16-32                          </v>
          </cell>
          <cell r="B34" t="str">
            <v xml:space="preserve"> GENERAL INSURANCE    </v>
          </cell>
          <cell r="E34">
            <v>3300</v>
          </cell>
          <cell r="F34">
            <v>5861.66</v>
          </cell>
          <cell r="G34">
            <v>3317</v>
          </cell>
          <cell r="H34">
            <v>3614.02</v>
          </cell>
          <cell r="I34">
            <v>3614</v>
          </cell>
          <cell r="J34">
            <v>3614</v>
          </cell>
        </row>
        <row r="35">
          <cell r="A35" t="str">
            <v xml:space="preserve"> 01-5404-16-32                          </v>
          </cell>
          <cell r="B35" t="str">
            <v xml:space="preserve"> PROFESSIONAL FEES    </v>
          </cell>
          <cell r="E35">
            <v>500</v>
          </cell>
          <cell r="F35">
            <v>605.89</v>
          </cell>
          <cell r="G35">
            <v>500</v>
          </cell>
          <cell r="H35">
            <v>390.48</v>
          </cell>
          <cell r="I35">
            <v>500</v>
          </cell>
          <cell r="J35">
            <v>500</v>
          </cell>
        </row>
        <row r="36">
          <cell r="A36" t="str">
            <v xml:space="preserve"> 01-5406-16-32                          </v>
          </cell>
          <cell r="B36" t="str">
            <v xml:space="preserve"> TRAINING             </v>
          </cell>
          <cell r="E36">
            <v>700</v>
          </cell>
          <cell r="F36">
            <v>86.84</v>
          </cell>
          <cell r="G36">
            <v>700</v>
          </cell>
          <cell r="H36">
            <v>0</v>
          </cell>
          <cell r="I36">
            <v>700</v>
          </cell>
          <cell r="J36">
            <v>700</v>
          </cell>
        </row>
        <row r="37">
          <cell r="A37" t="str">
            <v xml:space="preserve"> 01-5408-16-32                          </v>
          </cell>
          <cell r="B37" t="str">
            <v xml:space="preserve"> ELECTRIC UTILITY SER </v>
          </cell>
          <cell r="E37">
            <v>100</v>
          </cell>
          <cell r="F37">
            <v>50.04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 xml:space="preserve"> 01-5440-16-32                          </v>
          </cell>
          <cell r="B38" t="str">
            <v xml:space="preserve"> NATURAL GAS UTILITY  </v>
          </cell>
          <cell r="E38">
            <v>3000</v>
          </cell>
          <cell r="F38">
            <v>2953.2</v>
          </cell>
          <cell r="G38">
            <v>1843</v>
          </cell>
          <cell r="H38">
            <v>3092.64</v>
          </cell>
          <cell r="I38">
            <v>3500</v>
          </cell>
          <cell r="J38">
            <v>3500</v>
          </cell>
        </row>
        <row r="39">
          <cell r="A39" t="str">
            <v xml:space="preserve"> 01-5455-16-32                          </v>
          </cell>
          <cell r="B39" t="str">
            <v xml:space="preserve"> UNIFORM PURCHASE/REN </v>
          </cell>
          <cell r="E39">
            <v>3300</v>
          </cell>
          <cell r="F39">
            <v>3985.01</v>
          </cell>
          <cell r="G39">
            <v>3300</v>
          </cell>
          <cell r="H39">
            <v>2264.9499999999998</v>
          </cell>
          <cell r="I39">
            <v>3500</v>
          </cell>
          <cell r="J39">
            <v>3500</v>
          </cell>
        </row>
        <row r="40">
          <cell r="A40" t="str">
            <v xml:space="preserve"> 01-5460-16-32                          </v>
          </cell>
          <cell r="B40" t="str">
            <v xml:space="preserve"> OFFICE EQUIPMENT REN </v>
          </cell>
          <cell r="E40">
            <v>1000</v>
          </cell>
          <cell r="F40">
            <v>1269.29</v>
          </cell>
          <cell r="G40">
            <v>1000</v>
          </cell>
          <cell r="H40">
            <v>555.76</v>
          </cell>
          <cell r="I40">
            <v>1000</v>
          </cell>
          <cell r="J40">
            <v>1000</v>
          </cell>
        </row>
        <row r="41">
          <cell r="A41" t="str">
            <v xml:space="preserve"> 01-5499-16-32                          </v>
          </cell>
          <cell r="B41" t="str">
            <v xml:space="preserve"> MISCELLANEOUS SERVIC </v>
          </cell>
          <cell r="E41">
            <v>300</v>
          </cell>
          <cell r="F41">
            <v>631</v>
          </cell>
          <cell r="G41">
            <v>300</v>
          </cell>
          <cell r="H41">
            <v>565.13</v>
          </cell>
          <cell r="I41">
            <v>600</v>
          </cell>
          <cell r="J41">
            <v>300</v>
          </cell>
        </row>
        <row r="43">
          <cell r="E43"/>
          <cell r="F43"/>
          <cell r="G43"/>
          <cell r="H43"/>
          <cell r="I43"/>
          <cell r="J43"/>
        </row>
        <row r="45">
          <cell r="E45"/>
          <cell r="F45"/>
          <cell r="G45"/>
          <cell r="H45"/>
          <cell r="I45"/>
          <cell r="J45"/>
        </row>
        <row r="46">
          <cell r="E46"/>
          <cell r="F46"/>
          <cell r="G46"/>
          <cell r="H46"/>
          <cell r="I46"/>
          <cell r="J46"/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6-42"/>
      <sheetName val="01-16-42 BOOK"/>
    </sheetNames>
    <sheetDataSet>
      <sheetData sheetId="0">
        <row r="10">
          <cell r="A10" t="str">
            <v xml:space="preserve"> 01-5101-16-42                          </v>
          </cell>
          <cell r="B10" t="str">
            <v xml:space="preserve"> SALARIES             </v>
          </cell>
          <cell r="E10">
            <v>409197</v>
          </cell>
          <cell r="F10">
            <v>364553.51</v>
          </cell>
          <cell r="G10">
            <v>440040</v>
          </cell>
          <cell r="H10">
            <v>172155.99</v>
          </cell>
          <cell r="I10">
            <v>416367</v>
          </cell>
          <cell r="J10">
            <v>452035</v>
          </cell>
        </row>
        <row r="11">
          <cell r="A11" t="str">
            <v xml:space="preserve"> 01-5105-16-42                          </v>
          </cell>
          <cell r="B11" t="str">
            <v xml:space="preserve"> SALARIES-POOL        </v>
          </cell>
          <cell r="E11">
            <v>104568</v>
          </cell>
          <cell r="F11">
            <v>91186.95</v>
          </cell>
          <cell r="G11">
            <v>101540</v>
          </cell>
          <cell r="H11">
            <v>14760.24</v>
          </cell>
          <cell r="I11">
            <v>131601</v>
          </cell>
          <cell r="J11">
            <v>112025</v>
          </cell>
        </row>
        <row r="12">
          <cell r="A12" t="str">
            <v xml:space="preserve"> 01-5106-16-42                          </v>
          </cell>
          <cell r="B12" t="str">
            <v xml:space="preserve"> OVERTIME             </v>
          </cell>
          <cell r="E12">
            <v>20200</v>
          </cell>
          <cell r="F12">
            <v>13247</v>
          </cell>
          <cell r="G12">
            <v>20200</v>
          </cell>
          <cell r="H12">
            <v>6243.14</v>
          </cell>
          <cell r="I12">
            <v>20200</v>
          </cell>
          <cell r="J12">
            <v>20200</v>
          </cell>
        </row>
        <row r="13">
          <cell r="A13" t="str">
            <v xml:space="preserve"> 01-5107-16-42                          </v>
          </cell>
          <cell r="B13" t="str">
            <v xml:space="preserve"> HOLIDAY PAY          </v>
          </cell>
          <cell r="E13">
            <v>1055</v>
          </cell>
          <cell r="F13">
            <v>630.49</v>
          </cell>
          <cell r="G13">
            <v>1055</v>
          </cell>
          <cell r="H13">
            <v>220.86</v>
          </cell>
          <cell r="I13">
            <v>1055</v>
          </cell>
          <cell r="J13">
            <v>1055</v>
          </cell>
        </row>
        <row r="14">
          <cell r="A14" t="str">
            <v xml:space="preserve"> 01-5110-16-42                          </v>
          </cell>
          <cell r="B14" t="str">
            <v xml:space="preserve"> LONGEVITY            </v>
          </cell>
          <cell r="E14">
            <v>3780</v>
          </cell>
          <cell r="F14">
            <v>3780</v>
          </cell>
          <cell r="G14">
            <v>3780</v>
          </cell>
          <cell r="H14">
            <v>5665</v>
          </cell>
          <cell r="I14">
            <v>5665</v>
          </cell>
          <cell r="J14">
            <v>3600</v>
          </cell>
        </row>
        <row r="15">
          <cell r="A15" t="str">
            <v xml:space="preserve"> 01-5111-16-42                          </v>
          </cell>
          <cell r="B15" t="str">
            <v xml:space="preserve"> RETIREMENT           </v>
          </cell>
          <cell r="E15">
            <v>49084</v>
          </cell>
          <cell r="F15">
            <v>46515.69</v>
          </cell>
          <cell r="G15">
            <v>54936</v>
          </cell>
          <cell r="H15">
            <v>23805.38</v>
          </cell>
          <cell r="I15">
            <v>52374</v>
          </cell>
          <cell r="J15">
            <v>57784</v>
          </cell>
        </row>
        <row r="16">
          <cell r="A16" t="str">
            <v xml:space="preserve"> 01-5112-16-42                          </v>
          </cell>
          <cell r="B16" t="str">
            <v xml:space="preserve"> FICA                 </v>
          </cell>
          <cell r="E16">
            <v>41522</v>
          </cell>
          <cell r="F16">
            <v>36351.769999999997</v>
          </cell>
          <cell r="G16">
            <v>43833</v>
          </cell>
          <cell r="H16">
            <v>15243.14</v>
          </cell>
          <cell r="I16">
            <v>44168</v>
          </cell>
          <cell r="J16">
            <v>45485</v>
          </cell>
        </row>
        <row r="17">
          <cell r="A17" t="str">
            <v xml:space="preserve"> 01-5114-16-42                          </v>
          </cell>
          <cell r="B17" t="str">
            <v xml:space="preserve"> UNEMPLOYMENT BENEFIT 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 t="str">
            <v xml:space="preserve"> 01-5116-16-42                          </v>
          </cell>
          <cell r="B18" t="str">
            <v xml:space="preserve"> HEALTH/LIFE INSURANC </v>
          </cell>
          <cell r="E18">
            <v>65276</v>
          </cell>
          <cell r="F18">
            <v>64568.14</v>
          </cell>
          <cell r="G18">
            <v>70253</v>
          </cell>
          <cell r="H18">
            <v>30723.75</v>
          </cell>
          <cell r="I18">
            <v>65014</v>
          </cell>
          <cell r="J18">
            <v>80077</v>
          </cell>
        </row>
        <row r="19">
          <cell r="A19" t="str">
            <v xml:space="preserve"> 01-5118-16-42                          </v>
          </cell>
          <cell r="B19" t="str">
            <v xml:space="preserve"> WORKER COMPENSATION  </v>
          </cell>
          <cell r="E19">
            <v>10336</v>
          </cell>
          <cell r="F19">
            <v>9040.67</v>
          </cell>
          <cell r="G19">
            <v>10084</v>
          </cell>
          <cell r="H19">
            <v>3543.29</v>
          </cell>
          <cell r="I19">
            <v>10214</v>
          </cell>
          <cell r="J19">
            <v>7492</v>
          </cell>
        </row>
        <row r="20">
          <cell r="A20" t="str">
            <v xml:space="preserve"> 01-5119-16-42                          </v>
          </cell>
          <cell r="B20" t="str">
            <v xml:space="preserve"> OTHER PAYROLL EXPENS </v>
          </cell>
          <cell r="E20">
            <v>810</v>
          </cell>
          <cell r="F20">
            <v>807.52</v>
          </cell>
          <cell r="G20">
            <v>860</v>
          </cell>
          <cell r="H20">
            <v>410.31</v>
          </cell>
          <cell r="I20">
            <v>768</v>
          </cell>
          <cell r="J20">
            <v>660</v>
          </cell>
        </row>
        <row r="22">
          <cell r="A22" t="str">
            <v xml:space="preserve"> 01-5200-16-42                          </v>
          </cell>
          <cell r="B22" t="str">
            <v xml:space="preserve"> PROCUREMENT CARD - D </v>
          </cell>
          <cell r="E22">
            <v>925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 xml:space="preserve"> 01-5201-16-42                          </v>
          </cell>
          <cell r="B23" t="str">
            <v xml:space="preserve"> OFFICE SUPPLIES      </v>
          </cell>
          <cell r="E23">
            <v>610</v>
          </cell>
          <cell r="F23">
            <v>643.85</v>
          </cell>
          <cell r="G23">
            <v>610</v>
          </cell>
          <cell r="H23">
            <v>187.78</v>
          </cell>
          <cell r="I23">
            <v>610</v>
          </cell>
          <cell r="J23">
            <v>610</v>
          </cell>
        </row>
        <row r="24">
          <cell r="A24" t="str">
            <v xml:space="preserve"> 01-5202-16-42                          </v>
          </cell>
          <cell r="B24" t="str">
            <v xml:space="preserve"> POSTAGE              </v>
          </cell>
          <cell r="E24">
            <v>600</v>
          </cell>
          <cell r="F24">
            <v>333.55</v>
          </cell>
          <cell r="G24">
            <v>600</v>
          </cell>
          <cell r="H24">
            <v>0</v>
          </cell>
          <cell r="I24">
            <v>600</v>
          </cell>
          <cell r="J24">
            <v>600</v>
          </cell>
        </row>
        <row r="25">
          <cell r="A25" t="str">
            <v xml:space="preserve"> 01-5206-16-42                          </v>
          </cell>
          <cell r="B25" t="str">
            <v xml:space="preserve"> FUELS OILS LUBRICANT </v>
          </cell>
          <cell r="E25">
            <v>17600</v>
          </cell>
          <cell r="F25">
            <v>23471</v>
          </cell>
          <cell r="G25">
            <v>19000</v>
          </cell>
          <cell r="H25">
            <v>8112.79</v>
          </cell>
          <cell r="I25">
            <v>19000</v>
          </cell>
          <cell r="J25">
            <v>19000</v>
          </cell>
        </row>
        <row r="26">
          <cell r="A26" t="str">
            <v xml:space="preserve"> 01-5207-16-42                          </v>
          </cell>
          <cell r="B26" t="str">
            <v xml:space="preserve"> SMALL TOOLS AND INST </v>
          </cell>
          <cell r="E26">
            <v>1500</v>
          </cell>
          <cell r="F26">
            <v>1590.48</v>
          </cell>
          <cell r="G26">
            <v>1500</v>
          </cell>
          <cell r="H26">
            <v>1594.43</v>
          </cell>
          <cell r="I26">
            <v>2000</v>
          </cell>
          <cell r="J26">
            <v>200</v>
          </cell>
        </row>
        <row r="27">
          <cell r="A27" t="str">
            <v xml:space="preserve"> 01-5208-16-42                          </v>
          </cell>
          <cell r="B27" t="str">
            <v xml:space="preserve"> CLEANING SUPPLIES    </v>
          </cell>
          <cell r="E27">
            <v>6160</v>
          </cell>
          <cell r="F27">
            <v>6239.42</v>
          </cell>
          <cell r="G27">
            <v>6160</v>
          </cell>
          <cell r="H27">
            <v>269.12</v>
          </cell>
          <cell r="I27">
            <v>5500</v>
          </cell>
          <cell r="J27">
            <v>5500</v>
          </cell>
        </row>
        <row r="28">
          <cell r="A28" t="str">
            <v xml:space="preserve"> 01-5209-16-42                          </v>
          </cell>
          <cell r="B28" t="str">
            <v xml:space="preserve"> CHEMICAL/MEDICAL SUP </v>
          </cell>
          <cell r="E28">
            <v>500</v>
          </cell>
          <cell r="F28">
            <v>186.09</v>
          </cell>
          <cell r="G28">
            <v>500</v>
          </cell>
          <cell r="H28">
            <v>0</v>
          </cell>
          <cell r="I28">
            <v>500</v>
          </cell>
          <cell r="J28">
            <v>500</v>
          </cell>
        </row>
        <row r="29">
          <cell r="A29" t="str">
            <v xml:space="preserve"> 01-5212-16-42                          </v>
          </cell>
          <cell r="B29" t="str">
            <v xml:space="preserve"> BOTANICAL AND AGRICU </v>
          </cell>
          <cell r="E29">
            <v>775</v>
          </cell>
          <cell r="F29">
            <v>0</v>
          </cell>
          <cell r="G29">
            <v>1700</v>
          </cell>
          <cell r="H29">
            <v>0</v>
          </cell>
          <cell r="I29">
            <v>1700</v>
          </cell>
          <cell r="J29">
            <v>1700</v>
          </cell>
        </row>
        <row r="30">
          <cell r="A30" t="str">
            <v xml:space="preserve"> 01-5213-16-42                          </v>
          </cell>
          <cell r="B30" t="str">
            <v xml:space="preserve"> POOL CONCESSION SUPP </v>
          </cell>
          <cell r="E30">
            <v>5500</v>
          </cell>
          <cell r="F30">
            <v>6018.02</v>
          </cell>
          <cell r="G30">
            <v>5500</v>
          </cell>
          <cell r="H30">
            <v>0</v>
          </cell>
          <cell r="I30">
            <v>5500</v>
          </cell>
          <cell r="J30">
            <v>5500</v>
          </cell>
        </row>
        <row r="31">
          <cell r="A31" t="str">
            <v xml:space="preserve"> 01-5256-16-42                          </v>
          </cell>
          <cell r="B31" t="str">
            <v xml:space="preserve"> POOL CHEMICALS       </v>
          </cell>
          <cell r="E31">
            <v>24000</v>
          </cell>
          <cell r="F31">
            <v>25775.11</v>
          </cell>
          <cell r="G31">
            <v>25000</v>
          </cell>
          <cell r="H31">
            <v>644.24</v>
          </cell>
          <cell r="I31">
            <v>25000</v>
          </cell>
          <cell r="J31">
            <v>25000</v>
          </cell>
        </row>
        <row r="32">
          <cell r="A32" t="str">
            <v xml:space="preserve"> 01-5257-16-42                          </v>
          </cell>
          <cell r="B32" t="str">
            <v xml:space="preserve"> POOL SUPPLIES        </v>
          </cell>
          <cell r="E32">
            <v>3500</v>
          </cell>
          <cell r="F32">
            <v>4657.53</v>
          </cell>
          <cell r="G32">
            <v>3500</v>
          </cell>
          <cell r="H32">
            <v>768.29</v>
          </cell>
          <cell r="I32">
            <v>3500</v>
          </cell>
          <cell r="J32">
            <v>3500</v>
          </cell>
        </row>
        <row r="33">
          <cell r="A33" t="str">
            <v xml:space="preserve"> 01-5299-16-42                          </v>
          </cell>
          <cell r="B33" t="str">
            <v xml:space="preserve"> MISCELLANEOUS SUPPLI </v>
          </cell>
          <cell r="E33">
            <v>7200</v>
          </cell>
          <cell r="F33">
            <v>7176.71</v>
          </cell>
          <cell r="G33">
            <v>7200</v>
          </cell>
          <cell r="H33">
            <v>1981.02</v>
          </cell>
          <cell r="I33">
            <v>7200</v>
          </cell>
          <cell r="J33">
            <v>7200</v>
          </cell>
        </row>
        <row r="35">
          <cell r="A35" t="str">
            <v xml:space="preserve"> 01-5302-16-42                          </v>
          </cell>
          <cell r="B35" t="str">
            <v xml:space="preserve"> BUILDING MAINTENANCE </v>
          </cell>
          <cell r="E35">
            <v>11000</v>
          </cell>
          <cell r="F35">
            <v>11442.16</v>
          </cell>
          <cell r="G35">
            <v>11000</v>
          </cell>
          <cell r="H35">
            <v>5361.94</v>
          </cell>
          <cell r="I35">
            <v>11000</v>
          </cell>
          <cell r="J35">
            <v>11000</v>
          </cell>
        </row>
        <row r="36">
          <cell r="A36" t="str">
            <v xml:space="preserve"> 01-5303-16-42                          </v>
          </cell>
          <cell r="B36" t="str">
            <v xml:space="preserve"> GROUNDS MAINTENANCE  </v>
          </cell>
          <cell r="E36">
            <v>25600</v>
          </cell>
          <cell r="F36">
            <v>26417.78</v>
          </cell>
          <cell r="G36">
            <v>25600</v>
          </cell>
          <cell r="H36">
            <v>15350.26</v>
          </cell>
          <cell r="I36">
            <v>25000</v>
          </cell>
          <cell r="J36">
            <v>30000</v>
          </cell>
        </row>
        <row r="37">
          <cell r="A37" t="str">
            <v xml:space="preserve"> 01-5304-16-42                          </v>
          </cell>
          <cell r="B37" t="str">
            <v xml:space="preserve"> MACHINERY &amp; EQUIPMEN </v>
          </cell>
          <cell r="E37">
            <v>19600</v>
          </cell>
          <cell r="F37">
            <v>20401.41</v>
          </cell>
          <cell r="G37">
            <v>19600</v>
          </cell>
          <cell r="H37">
            <v>6902.89</v>
          </cell>
          <cell r="I37">
            <v>19600</v>
          </cell>
          <cell r="J37">
            <v>19500</v>
          </cell>
        </row>
        <row r="38">
          <cell r="A38" t="str">
            <v xml:space="preserve"> 01-5305-16-42                          </v>
          </cell>
          <cell r="B38" t="str">
            <v xml:space="preserve"> VEHICLE MAINTENANCE  </v>
          </cell>
          <cell r="E38">
            <v>8700</v>
          </cell>
          <cell r="F38">
            <v>8846.91</v>
          </cell>
          <cell r="G38">
            <v>8700</v>
          </cell>
          <cell r="H38">
            <v>4034.43</v>
          </cell>
          <cell r="I38">
            <v>8700</v>
          </cell>
          <cell r="J38">
            <v>8700</v>
          </cell>
        </row>
        <row r="39">
          <cell r="A39" t="str">
            <v xml:space="preserve"> 01-5307-16-42                          </v>
          </cell>
          <cell r="B39" t="str">
            <v xml:space="preserve"> PARKS AND REC MAINTE </v>
          </cell>
          <cell r="E39">
            <v>2500</v>
          </cell>
          <cell r="F39">
            <v>2617.29</v>
          </cell>
          <cell r="G39">
            <v>2500</v>
          </cell>
          <cell r="H39">
            <v>1444.63</v>
          </cell>
          <cell r="I39">
            <v>2500</v>
          </cell>
          <cell r="J39">
            <v>2500</v>
          </cell>
        </row>
        <row r="40">
          <cell r="A40" t="str">
            <v xml:space="preserve"> 01-5308-16-42                          </v>
          </cell>
          <cell r="B40" t="str">
            <v xml:space="preserve"> WATER/SEWER MAINS MA </v>
          </cell>
          <cell r="E40">
            <v>450</v>
          </cell>
          <cell r="F40">
            <v>2948.3</v>
          </cell>
          <cell r="G40">
            <v>450</v>
          </cell>
          <cell r="H40">
            <v>0</v>
          </cell>
          <cell r="I40">
            <v>450</v>
          </cell>
          <cell r="J40">
            <v>450</v>
          </cell>
        </row>
        <row r="41">
          <cell r="A41" t="str">
            <v xml:space="preserve"> 01-5309-16-42                          </v>
          </cell>
          <cell r="B41" t="str">
            <v xml:space="preserve"> OFFICE EQUIPMENT MAI </v>
          </cell>
          <cell r="E41">
            <v>200</v>
          </cell>
          <cell r="F41">
            <v>140.74</v>
          </cell>
          <cell r="G41">
            <v>200</v>
          </cell>
          <cell r="H41">
            <v>0</v>
          </cell>
          <cell r="I41">
            <v>200</v>
          </cell>
          <cell r="J41">
            <v>200</v>
          </cell>
        </row>
        <row r="42">
          <cell r="A42" t="str">
            <v xml:space="preserve"> 01-5310-16-42                          </v>
          </cell>
          <cell r="B42" t="str">
            <v xml:space="preserve"> STREET ROAD &amp; BRIDGE </v>
          </cell>
          <cell r="E42">
            <v>2500</v>
          </cell>
          <cell r="F42">
            <v>1361.27</v>
          </cell>
          <cell r="G42">
            <v>2500</v>
          </cell>
          <cell r="H42">
            <v>8.4600000000000009</v>
          </cell>
          <cell r="I42">
            <v>2000</v>
          </cell>
          <cell r="J42">
            <v>2000</v>
          </cell>
        </row>
        <row r="43">
          <cell r="A43" t="str">
            <v xml:space="preserve"> 01-5311-16-42                          </v>
          </cell>
          <cell r="B43" t="str">
            <v xml:space="preserve"> SIGN &amp; SIGNAL MAINTE </v>
          </cell>
          <cell r="E43">
            <v>500</v>
          </cell>
          <cell r="F43">
            <v>106.25</v>
          </cell>
          <cell r="G43">
            <v>500</v>
          </cell>
          <cell r="H43">
            <v>651.69000000000005</v>
          </cell>
          <cell r="I43">
            <v>1000</v>
          </cell>
          <cell r="J43">
            <v>1000</v>
          </cell>
        </row>
        <row r="44">
          <cell r="A44" t="str">
            <v xml:space="preserve"> 01-5312-16-42                          </v>
          </cell>
          <cell r="B44" t="str">
            <v xml:space="preserve"> STREET LIGHT MAINTEN </v>
          </cell>
          <cell r="E44">
            <v>4000</v>
          </cell>
          <cell r="F44">
            <v>3936.05</v>
          </cell>
          <cell r="G44">
            <v>4000</v>
          </cell>
          <cell r="H44">
            <v>4700.62</v>
          </cell>
          <cell r="I44">
            <v>4000</v>
          </cell>
          <cell r="J44">
            <v>4000</v>
          </cell>
        </row>
        <row r="45">
          <cell r="A45" t="str">
            <v xml:space="preserve"> 01-5320-16-42                          </v>
          </cell>
          <cell r="B45" t="str">
            <v xml:space="preserve"> POOL MAINTENANCE     </v>
          </cell>
          <cell r="E45">
            <v>6000</v>
          </cell>
          <cell r="F45">
            <v>12878.17</v>
          </cell>
          <cell r="G45">
            <v>6000</v>
          </cell>
          <cell r="H45">
            <v>1200</v>
          </cell>
          <cell r="I45">
            <v>6000</v>
          </cell>
          <cell r="J45">
            <v>8000</v>
          </cell>
        </row>
        <row r="47">
          <cell r="A47" t="str">
            <v xml:space="preserve"> 01-5401-16-42                          </v>
          </cell>
          <cell r="B47" t="str">
            <v xml:space="preserve"> COMMUNICATIONS       </v>
          </cell>
          <cell r="E47">
            <v>3000</v>
          </cell>
          <cell r="F47">
            <v>1870.93</v>
          </cell>
          <cell r="G47">
            <v>3000</v>
          </cell>
          <cell r="H47">
            <v>1035.1300000000001</v>
          </cell>
          <cell r="I47">
            <v>3000</v>
          </cell>
          <cell r="J47">
            <v>2000</v>
          </cell>
        </row>
        <row r="48">
          <cell r="A48" t="str">
            <v xml:space="preserve"> 01-5402-16-42                          </v>
          </cell>
          <cell r="B48" t="str">
            <v xml:space="preserve"> DUES &amp; SUBSCRIPTIONS </v>
          </cell>
          <cell r="E48">
            <v>0</v>
          </cell>
          <cell r="F48">
            <v>0</v>
          </cell>
          <cell r="G48">
            <v>0</v>
          </cell>
          <cell r="H48">
            <v>56.5</v>
          </cell>
          <cell r="I48">
            <v>0</v>
          </cell>
          <cell r="J48">
            <v>100</v>
          </cell>
        </row>
        <row r="49">
          <cell r="A49" t="str">
            <v xml:space="preserve"> 01-5403-16-42                          </v>
          </cell>
          <cell r="B49" t="str">
            <v xml:space="preserve"> GENERAL INSURANCE    </v>
          </cell>
          <cell r="E49">
            <v>25200</v>
          </cell>
          <cell r="F49">
            <v>22337.040000000001</v>
          </cell>
          <cell r="G49">
            <v>26243</v>
          </cell>
          <cell r="H49">
            <v>12743.78</v>
          </cell>
          <cell r="I49">
            <v>26243</v>
          </cell>
          <cell r="J49">
            <v>26770</v>
          </cell>
        </row>
        <row r="50">
          <cell r="A50" t="str">
            <v xml:space="preserve"> 01-5404-16-42                          </v>
          </cell>
          <cell r="B50" t="str">
            <v xml:space="preserve"> PROFESSIONAL FEES    </v>
          </cell>
          <cell r="E50">
            <v>5000</v>
          </cell>
          <cell r="F50">
            <v>4459.0200000000004</v>
          </cell>
          <cell r="G50">
            <v>5000</v>
          </cell>
          <cell r="H50">
            <v>1265.5</v>
          </cell>
          <cell r="I50">
            <v>5000</v>
          </cell>
          <cell r="J50">
            <v>5000</v>
          </cell>
        </row>
        <row r="51">
          <cell r="A51" t="str">
            <v xml:space="preserve"> 01-5405-16-42                          </v>
          </cell>
          <cell r="B51" t="str">
            <v xml:space="preserve"> ADVERTISING          </v>
          </cell>
          <cell r="E51">
            <v>1200</v>
          </cell>
          <cell r="F51">
            <v>214.41</v>
          </cell>
          <cell r="G51">
            <v>1200</v>
          </cell>
          <cell r="H51">
            <v>376.01</v>
          </cell>
          <cell r="I51">
            <v>1200</v>
          </cell>
          <cell r="J51">
            <v>1200</v>
          </cell>
        </row>
        <row r="52">
          <cell r="A52" t="str">
            <v xml:space="preserve"> 01-5406-16-42                          </v>
          </cell>
          <cell r="B52" t="str">
            <v xml:space="preserve"> TRAINING             </v>
          </cell>
          <cell r="E52">
            <v>975</v>
          </cell>
          <cell r="F52">
            <v>942.58</v>
          </cell>
          <cell r="G52">
            <v>975</v>
          </cell>
          <cell r="H52">
            <v>274.88</v>
          </cell>
          <cell r="I52">
            <v>975</v>
          </cell>
          <cell r="J52">
            <v>1000</v>
          </cell>
        </row>
        <row r="53">
          <cell r="A53" t="str">
            <v xml:space="preserve"> 01-5408-16-42                          </v>
          </cell>
          <cell r="B53" t="str">
            <v xml:space="preserve"> ELECTRIC UTILITY SER </v>
          </cell>
          <cell r="E53">
            <v>27000</v>
          </cell>
          <cell r="F53">
            <v>37449.35</v>
          </cell>
          <cell r="G53">
            <v>28000</v>
          </cell>
          <cell r="H53">
            <v>19597.96</v>
          </cell>
          <cell r="I53">
            <v>28000</v>
          </cell>
          <cell r="J53">
            <v>39000</v>
          </cell>
        </row>
        <row r="54">
          <cell r="A54" t="str">
            <v xml:space="preserve"> 01-5409-16-42                          </v>
          </cell>
          <cell r="B54" t="str">
            <v xml:space="preserve"> CONTRACTUAL SERVICES </v>
          </cell>
          <cell r="E54">
            <v>45000</v>
          </cell>
          <cell r="F54">
            <v>24126.12</v>
          </cell>
          <cell r="G54">
            <v>45000</v>
          </cell>
          <cell r="H54">
            <v>520</v>
          </cell>
          <cell r="I54">
            <v>40000</v>
          </cell>
          <cell r="J54">
            <v>30000</v>
          </cell>
        </row>
        <row r="55">
          <cell r="A55" t="str">
            <v xml:space="preserve"> 01-5411-16-42                          </v>
          </cell>
          <cell r="B55" t="str">
            <v xml:space="preserve"> MACHINERY AND EQUIPM </v>
          </cell>
          <cell r="E55">
            <v>10000</v>
          </cell>
          <cell r="F55">
            <v>7402.34</v>
          </cell>
          <cell r="G55">
            <v>10000</v>
          </cell>
          <cell r="H55">
            <v>1786.71</v>
          </cell>
          <cell r="I55">
            <v>10000</v>
          </cell>
          <cell r="J55">
            <v>9000</v>
          </cell>
        </row>
        <row r="56">
          <cell r="A56" t="str">
            <v xml:space="preserve"> 01-5418-16-42                          </v>
          </cell>
          <cell r="B56" t="str">
            <v xml:space="preserve"> AUTO ALLOWANCE       </v>
          </cell>
          <cell r="E56">
            <v>5500</v>
          </cell>
          <cell r="F56">
            <v>5485.23</v>
          </cell>
          <cell r="G56">
            <v>5500</v>
          </cell>
          <cell r="H56">
            <v>2763.66</v>
          </cell>
          <cell r="I56">
            <v>5367</v>
          </cell>
          <cell r="J56">
            <v>5000</v>
          </cell>
        </row>
        <row r="57">
          <cell r="A57" t="str">
            <v xml:space="preserve"> 01-5431-16-42                          </v>
          </cell>
          <cell r="B57" t="str">
            <v xml:space="preserve"> POOL ELECTRICITY UTI </v>
          </cell>
          <cell r="E57">
            <v>15119</v>
          </cell>
          <cell r="F57">
            <v>14775.75</v>
          </cell>
          <cell r="G57">
            <v>15119</v>
          </cell>
          <cell r="H57">
            <v>6725.8</v>
          </cell>
          <cell r="I57">
            <v>15119</v>
          </cell>
          <cell r="J57">
            <v>15725</v>
          </cell>
        </row>
        <row r="58">
          <cell r="A58" t="str">
            <v xml:space="preserve"> 01-5440-16-42                          </v>
          </cell>
          <cell r="B58" t="str">
            <v xml:space="preserve"> NATURAL GAS UTILITY  </v>
          </cell>
          <cell r="E58">
            <v>2600</v>
          </cell>
          <cell r="F58">
            <v>1045.53</v>
          </cell>
          <cell r="G58">
            <v>2600</v>
          </cell>
          <cell r="H58">
            <v>920.3</v>
          </cell>
          <cell r="I58">
            <v>2600</v>
          </cell>
          <cell r="J58">
            <v>2600</v>
          </cell>
        </row>
        <row r="59">
          <cell r="A59" t="str">
            <v xml:space="preserve"> 01-5441-16-42                          </v>
          </cell>
          <cell r="B59" t="str">
            <v xml:space="preserve"> SOLID WASTE UTILITY  </v>
          </cell>
          <cell r="E59">
            <v>6395</v>
          </cell>
          <cell r="F59">
            <v>3922.52</v>
          </cell>
          <cell r="G59">
            <v>6395</v>
          </cell>
          <cell r="H59">
            <v>6154.43</v>
          </cell>
          <cell r="I59">
            <v>6395</v>
          </cell>
          <cell r="J59">
            <v>8000</v>
          </cell>
        </row>
        <row r="60">
          <cell r="A60" t="str">
            <v xml:space="preserve"> 01-5442-16-42                          </v>
          </cell>
          <cell r="B60" t="str">
            <v xml:space="preserve"> WATER/SEWER UTILITY  </v>
          </cell>
          <cell r="E60">
            <v>38014</v>
          </cell>
          <cell r="F60">
            <v>28885.11</v>
          </cell>
          <cell r="G60">
            <v>39300</v>
          </cell>
          <cell r="H60">
            <v>15413.91</v>
          </cell>
          <cell r="I60">
            <v>39300</v>
          </cell>
          <cell r="J60">
            <v>39000</v>
          </cell>
        </row>
        <row r="61">
          <cell r="A61" t="str">
            <v xml:space="preserve"> 01-5446-16-42                          </v>
          </cell>
          <cell r="B61" t="str">
            <v xml:space="preserve"> STORM WATER UTILITY  </v>
          </cell>
          <cell r="E61">
            <v>1000</v>
          </cell>
          <cell r="F61">
            <v>308.39999999999998</v>
          </cell>
          <cell r="G61">
            <v>1000</v>
          </cell>
          <cell r="H61">
            <v>154.19999999999999</v>
          </cell>
          <cell r="I61">
            <v>1000</v>
          </cell>
          <cell r="J61">
            <v>500</v>
          </cell>
        </row>
        <row r="62">
          <cell r="A62" t="str">
            <v xml:space="preserve"> 01-5455-16-42                          </v>
          </cell>
          <cell r="B62" t="str">
            <v xml:space="preserve"> UNIFORM PURCHASE/REN </v>
          </cell>
          <cell r="E62">
            <v>3925</v>
          </cell>
          <cell r="F62">
            <v>3804.8</v>
          </cell>
          <cell r="G62">
            <v>3925</v>
          </cell>
          <cell r="H62">
            <v>2070.14</v>
          </cell>
          <cell r="I62">
            <v>3925</v>
          </cell>
          <cell r="J62">
            <v>4000</v>
          </cell>
        </row>
        <row r="63">
          <cell r="A63" t="str">
            <v xml:space="preserve"> 01-5460-16-42                          </v>
          </cell>
          <cell r="B63" t="str">
            <v xml:space="preserve"> OFFICE EQUIPMENT REN </v>
          </cell>
          <cell r="E63">
            <v>1000</v>
          </cell>
          <cell r="F63">
            <v>903.96</v>
          </cell>
          <cell r="G63">
            <v>1000</v>
          </cell>
          <cell r="H63">
            <v>376.65</v>
          </cell>
          <cell r="I63">
            <v>1000</v>
          </cell>
          <cell r="J63">
            <v>1000</v>
          </cell>
        </row>
        <row r="64">
          <cell r="A64" t="str">
            <v xml:space="preserve"> 01-5495-16-42                          </v>
          </cell>
          <cell r="B64" t="str">
            <v xml:space="preserve"> SPECIAL EVENTS       </v>
          </cell>
          <cell r="E64">
            <v>18000</v>
          </cell>
          <cell r="F64">
            <v>18057.89</v>
          </cell>
          <cell r="G64">
            <v>18000</v>
          </cell>
          <cell r="H64">
            <v>10690.36</v>
          </cell>
          <cell r="I64">
            <v>18000</v>
          </cell>
          <cell r="J64">
            <v>18000</v>
          </cell>
        </row>
        <row r="65">
          <cell r="A65" t="str">
            <v xml:space="preserve"> 01-5499-16-42                          </v>
          </cell>
          <cell r="B65" t="str">
            <v xml:space="preserve"> MISCELLANEOUS SERVIC </v>
          </cell>
          <cell r="E65">
            <v>2801</v>
          </cell>
          <cell r="F65">
            <v>4316.05</v>
          </cell>
          <cell r="G65">
            <v>2801</v>
          </cell>
          <cell r="H65">
            <v>59.96</v>
          </cell>
          <cell r="I65">
            <v>2801</v>
          </cell>
          <cell r="J65">
            <v>2800</v>
          </cell>
        </row>
        <row r="67">
          <cell r="A67" t="str">
            <v xml:space="preserve"> 01-5504-16-42                          </v>
          </cell>
          <cell r="B67" t="str">
            <v xml:space="preserve"> MACHINERY &amp; EQUIPMEN </v>
          </cell>
          <cell r="E67">
            <v>11000</v>
          </cell>
          <cell r="F67">
            <v>9755.4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 xml:space="preserve"> 01-5507-16-42                          </v>
          </cell>
          <cell r="B68" t="str">
            <v xml:space="preserve"> IMPROVEMENTS OTHER T </v>
          </cell>
          <cell r="E68">
            <v>10500</v>
          </cell>
          <cell r="F68">
            <v>9480.7099999999991</v>
          </cell>
          <cell r="G68">
            <v>30000</v>
          </cell>
          <cell r="H68">
            <v>953.08</v>
          </cell>
          <cell r="I68">
            <v>30000</v>
          </cell>
          <cell r="J68">
            <v>0</v>
          </cell>
        </row>
        <row r="70">
          <cell r="A70" t="str">
            <v xml:space="preserve"> 01-6504-16-42                          </v>
          </cell>
          <cell r="B70" t="str">
            <v xml:space="preserve"> MACHINERY &amp; EQUIPMEN </v>
          </cell>
          <cell r="E70">
            <v>31400</v>
          </cell>
          <cell r="F70">
            <v>0</v>
          </cell>
          <cell r="G70">
            <v>133000</v>
          </cell>
          <cell r="H70">
            <v>81350.34</v>
          </cell>
          <cell r="I70">
            <v>133000</v>
          </cell>
          <cell r="J70">
            <v>44000</v>
          </cell>
        </row>
        <row r="71">
          <cell r="A71" t="str">
            <v xml:space="preserve"> 01-6505-16-42                          </v>
          </cell>
          <cell r="B71" t="str">
            <v xml:space="preserve"> MOTOR VEHICLES       </v>
          </cell>
          <cell r="E71">
            <v>0</v>
          </cell>
          <cell r="F71">
            <v>17811.7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 xml:space="preserve"> 01-6507-16-42                          </v>
          </cell>
          <cell r="B72" t="str">
            <v xml:space="preserve"> IMPROVEMENTS OTHER T </v>
          </cell>
          <cell r="E72">
            <v>45000</v>
          </cell>
          <cell r="F72">
            <v>17637</v>
          </cell>
          <cell r="G72">
            <v>85000</v>
          </cell>
          <cell r="H72">
            <v>4400</v>
          </cell>
          <cell r="I72">
            <v>85000</v>
          </cell>
          <cell r="J72">
            <v>0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6-45"/>
      <sheetName val="01-16-45 Book"/>
      <sheetName val="Sheet1"/>
    </sheetNames>
    <sheetDataSet>
      <sheetData sheetId="0">
        <row r="10">
          <cell r="A10" t="str">
            <v xml:space="preserve"> 01-5101-16-45                          </v>
          </cell>
          <cell r="B10" t="str">
            <v xml:space="preserve"> SALARIES             </v>
          </cell>
          <cell r="E10">
            <v>587457</v>
          </cell>
          <cell r="F10">
            <v>534252.92000000004</v>
          </cell>
          <cell r="G10">
            <v>614014</v>
          </cell>
          <cell r="H10">
            <v>267003.46000000002</v>
          </cell>
          <cell r="I10">
            <v>614032</v>
          </cell>
          <cell r="J10">
            <v>666903</v>
          </cell>
        </row>
        <row r="11">
          <cell r="A11" t="str">
            <v xml:space="preserve"> 01-5106-16-45                          </v>
          </cell>
          <cell r="B11" t="str">
            <v xml:space="preserve"> OVERTIME             </v>
          </cell>
          <cell r="E11">
            <v>24000</v>
          </cell>
          <cell r="F11">
            <v>23579.67</v>
          </cell>
          <cell r="G11">
            <v>24000</v>
          </cell>
          <cell r="H11">
            <v>5909.41</v>
          </cell>
          <cell r="I11">
            <v>24000</v>
          </cell>
          <cell r="J11">
            <v>24000</v>
          </cell>
        </row>
        <row r="12">
          <cell r="A12" t="str">
            <v xml:space="preserve"> 01-5107-16-45                          </v>
          </cell>
          <cell r="B12" t="str">
            <v xml:space="preserve"> HOLIDAY PAY          </v>
          </cell>
          <cell r="E12">
            <v>16650</v>
          </cell>
          <cell r="F12">
            <v>16968.3</v>
          </cell>
          <cell r="G12">
            <v>16650</v>
          </cell>
          <cell r="H12">
            <v>9437.2099999999991</v>
          </cell>
          <cell r="I12">
            <v>16650</v>
          </cell>
          <cell r="J12">
            <v>16650</v>
          </cell>
        </row>
        <row r="13">
          <cell r="A13" t="str">
            <v xml:space="preserve"> 01-5110-16-45                          </v>
          </cell>
          <cell r="B13" t="str">
            <v xml:space="preserve"> LONGEVITY            </v>
          </cell>
          <cell r="E13">
            <v>3300</v>
          </cell>
          <cell r="F13">
            <v>3300</v>
          </cell>
          <cell r="G13">
            <v>3360</v>
          </cell>
          <cell r="H13">
            <v>3180</v>
          </cell>
          <cell r="I13">
            <v>3180</v>
          </cell>
          <cell r="J13">
            <v>3060</v>
          </cell>
        </row>
        <row r="14">
          <cell r="A14" t="str">
            <v xml:space="preserve"> 01-5111-16-45                          </v>
          </cell>
          <cell r="B14" t="str">
            <v xml:space="preserve"> RETIREMENT           </v>
          </cell>
          <cell r="E14">
            <v>77924</v>
          </cell>
          <cell r="F14">
            <v>73723.16</v>
          </cell>
          <cell r="G14">
            <v>84778</v>
          </cell>
          <cell r="H14">
            <v>37511.269999999997</v>
          </cell>
          <cell r="I14">
            <v>83234</v>
          </cell>
          <cell r="J14">
            <v>93474</v>
          </cell>
        </row>
        <row r="15">
          <cell r="A15" t="str">
            <v xml:space="preserve"> 01-5112-16-45                          </v>
          </cell>
          <cell r="B15" t="str">
            <v xml:space="preserve"> FICA                 </v>
          </cell>
          <cell r="E15">
            <v>45641</v>
          </cell>
          <cell r="F15">
            <v>41841.120000000003</v>
          </cell>
          <cell r="G15">
            <v>51139</v>
          </cell>
          <cell r="H15">
            <v>20690.240000000002</v>
          </cell>
          <cell r="I15">
            <v>47175</v>
          </cell>
          <cell r="J15">
            <v>55101</v>
          </cell>
        </row>
        <row r="16">
          <cell r="A16" t="str">
            <v xml:space="preserve"> 01-5114-16-45                          </v>
          </cell>
          <cell r="B16" t="str">
            <v xml:space="preserve"> UNEMPLOYMENT BENEFIT 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 xml:space="preserve"> 01-5116-16-45                          </v>
          </cell>
          <cell r="B17" t="str">
            <v xml:space="preserve"> HEALTH/LIFE INSURANC </v>
          </cell>
          <cell r="E17">
            <v>127707</v>
          </cell>
          <cell r="F17">
            <v>115986.52</v>
          </cell>
          <cell r="G17">
            <v>124874</v>
          </cell>
          <cell r="H17">
            <v>54316.15</v>
          </cell>
          <cell r="I17">
            <v>120070</v>
          </cell>
          <cell r="J17">
            <v>151235</v>
          </cell>
        </row>
        <row r="18">
          <cell r="A18" t="str">
            <v xml:space="preserve"> 01-5118-16-45                          </v>
          </cell>
          <cell r="B18" t="str">
            <v xml:space="preserve"> WORKER COMPENSATION  </v>
          </cell>
          <cell r="E18">
            <v>25856</v>
          </cell>
          <cell r="F18">
            <v>24014.3</v>
          </cell>
          <cell r="G18">
            <v>26210</v>
          </cell>
          <cell r="H18">
            <v>11489.61</v>
          </cell>
          <cell r="I18">
            <v>25364</v>
          </cell>
          <cell r="J18">
            <v>21218</v>
          </cell>
        </row>
        <row r="19">
          <cell r="A19" t="str">
            <v xml:space="preserve"> 01-5119-16-45                          </v>
          </cell>
          <cell r="B19" t="str">
            <v xml:space="preserve"> OTHER PAYROLL EXPENS </v>
          </cell>
          <cell r="E19">
            <v>5463</v>
          </cell>
          <cell r="F19">
            <v>6384.42</v>
          </cell>
          <cell r="G19">
            <v>5660</v>
          </cell>
          <cell r="H19">
            <v>3738.39</v>
          </cell>
          <cell r="I19">
            <v>6208</v>
          </cell>
          <cell r="J19">
            <v>4860</v>
          </cell>
        </row>
        <row r="21">
          <cell r="A21" t="str">
            <v xml:space="preserve"> 01-5201-16-45                          </v>
          </cell>
          <cell r="B21" t="str">
            <v xml:space="preserve"> OFFICE SUPPLIES      </v>
          </cell>
          <cell r="E21">
            <v>1200</v>
          </cell>
          <cell r="F21">
            <v>1369.21</v>
          </cell>
          <cell r="G21">
            <v>2000</v>
          </cell>
          <cell r="H21">
            <v>561.39</v>
          </cell>
          <cell r="I21">
            <v>1100</v>
          </cell>
          <cell r="J21">
            <v>1500</v>
          </cell>
        </row>
        <row r="22">
          <cell r="A22" t="str">
            <v xml:space="preserve"> 01-5202-16-45                          </v>
          </cell>
          <cell r="B22" t="str">
            <v xml:space="preserve"> POSTAGE              </v>
          </cell>
          <cell r="E22">
            <v>300</v>
          </cell>
          <cell r="F22">
            <v>259.45</v>
          </cell>
          <cell r="G22">
            <v>300</v>
          </cell>
          <cell r="H22">
            <v>145.87</v>
          </cell>
          <cell r="I22">
            <v>300</v>
          </cell>
          <cell r="J22">
            <v>350</v>
          </cell>
        </row>
        <row r="23">
          <cell r="A23" t="str">
            <v xml:space="preserve"> 01-5205-16-45                          </v>
          </cell>
          <cell r="B23" t="str">
            <v xml:space="preserve"> EDUCATIONAL &amp; RECREA </v>
          </cell>
          <cell r="E23">
            <v>0</v>
          </cell>
          <cell r="F23">
            <v>0</v>
          </cell>
          <cell r="G23">
            <v>6500</v>
          </cell>
          <cell r="H23">
            <v>0</v>
          </cell>
          <cell r="I23">
            <v>2000</v>
          </cell>
          <cell r="J23">
            <v>6500</v>
          </cell>
        </row>
        <row r="24">
          <cell r="A24" t="str">
            <v xml:space="preserve"> 01-5206-16-45                          </v>
          </cell>
          <cell r="B24" t="str">
            <v xml:space="preserve"> FUELS OILS LUBRICANT </v>
          </cell>
          <cell r="E24">
            <v>2000</v>
          </cell>
          <cell r="F24">
            <v>2777.58</v>
          </cell>
          <cell r="G24">
            <v>2000</v>
          </cell>
          <cell r="H24">
            <v>680.02</v>
          </cell>
          <cell r="I24">
            <v>2000</v>
          </cell>
          <cell r="J24">
            <v>2500</v>
          </cell>
        </row>
        <row r="25">
          <cell r="A25" t="str">
            <v xml:space="preserve"> 01-5207-16-45                          </v>
          </cell>
          <cell r="B25" t="str">
            <v xml:space="preserve"> SMALL TOOLS AND INST </v>
          </cell>
          <cell r="E25">
            <v>2000</v>
          </cell>
          <cell r="F25">
            <v>2031.42</v>
          </cell>
          <cell r="G25">
            <v>2000</v>
          </cell>
          <cell r="H25">
            <v>1698.99</v>
          </cell>
          <cell r="I25">
            <v>3000</v>
          </cell>
          <cell r="J25">
            <v>3000</v>
          </cell>
        </row>
        <row r="26">
          <cell r="A26" t="str">
            <v xml:space="preserve"> 01-5208-16-45                          </v>
          </cell>
          <cell r="B26" t="str">
            <v xml:space="preserve"> CLEANING SUPPLIES    </v>
          </cell>
          <cell r="E26">
            <v>22000</v>
          </cell>
          <cell r="F26">
            <v>25293.77</v>
          </cell>
          <cell r="G26">
            <v>24000</v>
          </cell>
          <cell r="H26">
            <v>13574.93</v>
          </cell>
          <cell r="I26">
            <v>24000</v>
          </cell>
          <cell r="J26">
            <v>25000</v>
          </cell>
        </row>
        <row r="27">
          <cell r="A27" t="str">
            <v xml:space="preserve"> 01-5209-16-45                          </v>
          </cell>
          <cell r="B27" t="str">
            <v xml:space="preserve"> CHEMICAL/MEDICAL SUP </v>
          </cell>
          <cell r="E27">
            <v>3000</v>
          </cell>
          <cell r="F27">
            <v>6690.01</v>
          </cell>
          <cell r="G27">
            <v>3000</v>
          </cell>
          <cell r="H27">
            <v>2750.85</v>
          </cell>
          <cell r="I27">
            <v>5000</v>
          </cell>
          <cell r="J27">
            <v>5000</v>
          </cell>
        </row>
        <row r="28">
          <cell r="A28" t="str">
            <v xml:space="preserve"> 01-5212-16-45                          </v>
          </cell>
          <cell r="B28" t="str">
            <v xml:space="preserve"> BOTANICAL AND AGRICU </v>
          </cell>
          <cell r="E28">
            <v>3000</v>
          </cell>
          <cell r="F28">
            <v>3031.31</v>
          </cell>
          <cell r="G28">
            <v>3000</v>
          </cell>
          <cell r="H28">
            <v>739.95</v>
          </cell>
          <cell r="I28">
            <v>3000</v>
          </cell>
          <cell r="J28">
            <v>3000</v>
          </cell>
        </row>
        <row r="29">
          <cell r="A29" t="str">
            <v xml:space="preserve"> 01-5218-16-45                          </v>
          </cell>
          <cell r="B29" t="str">
            <v xml:space="preserve"> ANIMAL FOOD          </v>
          </cell>
          <cell r="E29">
            <v>65000</v>
          </cell>
          <cell r="F29">
            <v>70931.009999999995</v>
          </cell>
          <cell r="G29">
            <v>72000</v>
          </cell>
          <cell r="H29">
            <v>30490.45</v>
          </cell>
          <cell r="I29">
            <v>72000</v>
          </cell>
          <cell r="J29">
            <v>75000</v>
          </cell>
        </row>
        <row r="30">
          <cell r="A30" t="str">
            <v xml:space="preserve"> 01-5221-16-45                          </v>
          </cell>
          <cell r="B30" t="str">
            <v xml:space="preserve"> SAFETY SUPPLIES      </v>
          </cell>
          <cell r="E30">
            <v>3700</v>
          </cell>
          <cell r="F30">
            <v>3609.6</v>
          </cell>
          <cell r="G30">
            <v>7500</v>
          </cell>
          <cell r="H30">
            <v>1162.07</v>
          </cell>
          <cell r="I30">
            <v>7500</v>
          </cell>
          <cell r="J30">
            <v>7500</v>
          </cell>
        </row>
        <row r="31">
          <cell r="A31" t="str">
            <v xml:space="preserve"> 01-5222-16-45                          </v>
          </cell>
          <cell r="B31" t="str">
            <v xml:space="preserve"> ANIMAL ENRICHMENT    </v>
          </cell>
          <cell r="E31">
            <v>1000</v>
          </cell>
          <cell r="F31">
            <v>1098.79</v>
          </cell>
          <cell r="G31">
            <v>1000</v>
          </cell>
          <cell r="H31">
            <v>135.69999999999999</v>
          </cell>
          <cell r="I31">
            <v>1000</v>
          </cell>
          <cell r="J31">
            <v>1000</v>
          </cell>
        </row>
        <row r="32">
          <cell r="A32" t="str">
            <v xml:space="preserve"> 01-5251-16-45                          </v>
          </cell>
          <cell r="B32" t="str">
            <v xml:space="preserve"> CONCESSION FOOD      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 t="str">
            <v xml:space="preserve"> 01-5252-16-45                          </v>
          </cell>
          <cell r="B33" t="str">
            <v xml:space="preserve"> GIFT SHOP SUPPLIES   </v>
          </cell>
          <cell r="E33">
            <v>4500</v>
          </cell>
          <cell r="F33">
            <v>4504.37</v>
          </cell>
          <cell r="G33">
            <v>4500</v>
          </cell>
          <cell r="H33">
            <v>1873.01</v>
          </cell>
          <cell r="I33">
            <v>4500</v>
          </cell>
          <cell r="J33">
            <v>4500</v>
          </cell>
        </row>
        <row r="34">
          <cell r="A34" t="str">
            <v xml:space="preserve"> 01-5253-16-45                          </v>
          </cell>
          <cell r="B34" t="str">
            <v xml:space="preserve"> GIFT SHOP MERCHANDIS </v>
          </cell>
          <cell r="E34">
            <v>120000</v>
          </cell>
          <cell r="F34">
            <v>137261.97</v>
          </cell>
          <cell r="G34">
            <v>120000</v>
          </cell>
          <cell r="H34">
            <v>40172.76</v>
          </cell>
          <cell r="I34">
            <v>120000</v>
          </cell>
          <cell r="J34">
            <v>120000</v>
          </cell>
        </row>
        <row r="35">
          <cell r="A35" t="str">
            <v xml:space="preserve"> 01-5299-16-45                          </v>
          </cell>
          <cell r="B35" t="str">
            <v xml:space="preserve"> MISCELLANEOUS SUPPLI </v>
          </cell>
          <cell r="E35">
            <v>2000</v>
          </cell>
          <cell r="F35">
            <v>2587.5100000000002</v>
          </cell>
          <cell r="G35">
            <v>2000</v>
          </cell>
          <cell r="H35">
            <v>979.33</v>
          </cell>
          <cell r="I35">
            <v>2000</v>
          </cell>
          <cell r="J35">
            <v>2500</v>
          </cell>
        </row>
        <row r="38">
          <cell r="A38" t="str">
            <v xml:space="preserve"> 01-5301-16-45                          </v>
          </cell>
          <cell r="B38" t="str">
            <v xml:space="preserve"> EXHIBIT MAINTENANCE  </v>
          </cell>
          <cell r="E38">
            <v>29500</v>
          </cell>
          <cell r="F38">
            <v>25074.43</v>
          </cell>
          <cell r="G38">
            <v>35000</v>
          </cell>
          <cell r="H38">
            <v>29668.11</v>
          </cell>
          <cell r="I38">
            <v>35000</v>
          </cell>
          <cell r="J38">
            <v>35000</v>
          </cell>
        </row>
        <row r="39">
          <cell r="A39" t="str">
            <v xml:space="preserve"> 01-5302-16-45                          </v>
          </cell>
          <cell r="B39" t="str">
            <v xml:space="preserve"> BUILDING MAINTENANCE </v>
          </cell>
          <cell r="E39">
            <v>15629</v>
          </cell>
          <cell r="F39">
            <v>16915.2</v>
          </cell>
          <cell r="G39">
            <v>10000</v>
          </cell>
          <cell r="H39">
            <v>442.97</v>
          </cell>
          <cell r="I39">
            <v>13500</v>
          </cell>
          <cell r="J39">
            <v>10000</v>
          </cell>
        </row>
        <row r="40">
          <cell r="A40" t="str">
            <v xml:space="preserve"> 01-5303-16-45                          </v>
          </cell>
          <cell r="B40" t="str">
            <v xml:space="preserve"> GROUNDS MAINTENANCE  </v>
          </cell>
          <cell r="E40">
            <v>9000</v>
          </cell>
          <cell r="F40">
            <v>8593.0300000000007</v>
          </cell>
          <cell r="G40">
            <v>19000</v>
          </cell>
          <cell r="H40">
            <v>2245.62</v>
          </cell>
          <cell r="I40">
            <v>15500</v>
          </cell>
          <cell r="J40">
            <v>29000</v>
          </cell>
        </row>
        <row r="41">
          <cell r="A41" t="str">
            <v xml:space="preserve"> 01-5304-16-45                          </v>
          </cell>
          <cell r="B41" t="str">
            <v xml:space="preserve"> MACHINERY &amp; EQUIPMEN </v>
          </cell>
          <cell r="E41">
            <v>39012</v>
          </cell>
          <cell r="F41">
            <v>-160.68</v>
          </cell>
          <cell r="G41">
            <v>6100</v>
          </cell>
          <cell r="H41">
            <v>4575.01</v>
          </cell>
          <cell r="I41">
            <v>7100</v>
          </cell>
          <cell r="J41">
            <v>7500</v>
          </cell>
        </row>
        <row r="42">
          <cell r="A42" t="str">
            <v xml:space="preserve"> 01-5305-16-45                          </v>
          </cell>
          <cell r="B42" t="str">
            <v xml:space="preserve"> VEHICLE MAINTENANCE  </v>
          </cell>
          <cell r="E42">
            <v>2100</v>
          </cell>
          <cell r="F42">
            <v>1580.57</v>
          </cell>
          <cell r="G42">
            <v>2100</v>
          </cell>
          <cell r="H42">
            <v>226.74</v>
          </cell>
          <cell r="I42">
            <v>1000</v>
          </cell>
          <cell r="J42">
            <v>1500</v>
          </cell>
        </row>
        <row r="43">
          <cell r="A43" t="str">
            <v xml:space="preserve"> 01-5309-16-45                          </v>
          </cell>
          <cell r="B43" t="str">
            <v xml:space="preserve"> OFFICE EQUIPMENT MAI </v>
          </cell>
          <cell r="E43">
            <v>500</v>
          </cell>
          <cell r="F43">
            <v>18.79</v>
          </cell>
          <cell r="G43">
            <v>500</v>
          </cell>
          <cell r="H43">
            <v>0</v>
          </cell>
          <cell r="I43">
            <v>500</v>
          </cell>
          <cell r="J43">
            <v>500</v>
          </cell>
        </row>
        <row r="44">
          <cell r="A44" t="str">
            <v xml:space="preserve"> 01-5319-16-45                          </v>
          </cell>
          <cell r="B44" t="str">
            <v xml:space="preserve"> SOFTWARE MAINTENANCE </v>
          </cell>
          <cell r="E44">
            <v>4000</v>
          </cell>
          <cell r="F44">
            <v>3895.21</v>
          </cell>
          <cell r="G44">
            <v>4000</v>
          </cell>
          <cell r="H44">
            <v>3396.61</v>
          </cell>
          <cell r="I44">
            <v>6500</v>
          </cell>
          <cell r="J44">
            <v>7000</v>
          </cell>
        </row>
        <row r="46">
          <cell r="A46" t="str">
            <v xml:space="preserve"> 01-5401-16-45                          </v>
          </cell>
          <cell r="B46" t="str">
            <v xml:space="preserve"> COMMUNICATIONS       </v>
          </cell>
          <cell r="E46">
            <v>12615</v>
          </cell>
          <cell r="F46">
            <v>9214.51</v>
          </cell>
          <cell r="G46">
            <v>4000</v>
          </cell>
          <cell r="H46">
            <v>632.58000000000004</v>
          </cell>
          <cell r="I46">
            <v>2000</v>
          </cell>
          <cell r="J46">
            <v>3000</v>
          </cell>
        </row>
        <row r="47">
          <cell r="A47" t="str">
            <v xml:space="preserve"> 01-5402-16-45                          </v>
          </cell>
          <cell r="B47" t="str">
            <v xml:space="preserve"> DUES &amp; SUBSCRIPTIONS </v>
          </cell>
          <cell r="E47">
            <v>7000</v>
          </cell>
          <cell r="F47">
            <v>6980.02</v>
          </cell>
          <cell r="G47">
            <v>7500</v>
          </cell>
          <cell r="H47">
            <v>3807.42</v>
          </cell>
          <cell r="I47">
            <v>7500</v>
          </cell>
          <cell r="J47">
            <v>8000</v>
          </cell>
        </row>
        <row r="48">
          <cell r="A48" t="str">
            <v xml:space="preserve"> 01-5403-16-45                          </v>
          </cell>
          <cell r="B48" t="str">
            <v xml:space="preserve"> GENERAL INSURANCE    </v>
          </cell>
          <cell r="E48">
            <v>11430</v>
          </cell>
          <cell r="F48">
            <v>12165.56</v>
          </cell>
          <cell r="G48">
            <v>11928</v>
          </cell>
          <cell r="H48">
            <v>8834.98</v>
          </cell>
          <cell r="I48">
            <v>11928</v>
          </cell>
          <cell r="J48">
            <v>12936</v>
          </cell>
        </row>
        <row r="49">
          <cell r="A49" t="str">
            <v xml:space="preserve"> 01-5404-16-45                          </v>
          </cell>
          <cell r="B49" t="str">
            <v xml:space="preserve"> PROFESSIONAL FEES    </v>
          </cell>
          <cell r="E49">
            <v>31900</v>
          </cell>
          <cell r="F49">
            <v>38294.620000000003</v>
          </cell>
          <cell r="G49">
            <v>27000</v>
          </cell>
          <cell r="H49">
            <v>15609.04</v>
          </cell>
          <cell r="I49">
            <v>27000</v>
          </cell>
          <cell r="J49">
            <v>29000</v>
          </cell>
        </row>
        <row r="50">
          <cell r="A50" t="str">
            <v xml:space="preserve"> 01-5405-16-45                          </v>
          </cell>
          <cell r="B50" t="str">
            <v xml:space="preserve"> ADVERTISING          </v>
          </cell>
          <cell r="E50">
            <v>40100</v>
          </cell>
          <cell r="F50">
            <v>27350.9</v>
          </cell>
          <cell r="G50">
            <v>50000</v>
          </cell>
          <cell r="H50">
            <v>6600.39</v>
          </cell>
          <cell r="I50">
            <v>50000</v>
          </cell>
          <cell r="J50">
            <v>50000</v>
          </cell>
        </row>
        <row r="51">
          <cell r="A51" t="str">
            <v xml:space="preserve"> 01-5406-16-45                          </v>
          </cell>
          <cell r="B51" t="str">
            <v xml:space="preserve"> TRAINING             </v>
          </cell>
          <cell r="E51">
            <v>20500</v>
          </cell>
          <cell r="F51">
            <v>29774.62</v>
          </cell>
          <cell r="G51">
            <v>25750</v>
          </cell>
          <cell r="H51">
            <v>2919.52</v>
          </cell>
          <cell r="I51">
            <v>25750</v>
          </cell>
          <cell r="J51">
            <v>25500</v>
          </cell>
        </row>
        <row r="52">
          <cell r="A52" t="str">
            <v xml:space="preserve"> 01-5408-16-45                          </v>
          </cell>
          <cell r="B52" t="str">
            <v xml:space="preserve"> ELECTRIC UTILITY SER </v>
          </cell>
          <cell r="E52">
            <v>33175</v>
          </cell>
          <cell r="F52">
            <v>30140.35</v>
          </cell>
          <cell r="G52">
            <v>34053</v>
          </cell>
          <cell r="H52">
            <v>14451.88</v>
          </cell>
          <cell r="I52">
            <v>34053</v>
          </cell>
          <cell r="J52">
            <v>34394</v>
          </cell>
        </row>
        <row r="53">
          <cell r="A53" t="str">
            <v xml:space="preserve"> 01-5409-16-45                          </v>
          </cell>
          <cell r="B53" t="str">
            <v xml:space="preserve"> CONTRACTUAL SERVICES </v>
          </cell>
          <cell r="E53">
            <v>20000</v>
          </cell>
          <cell r="F53">
            <v>21513.71</v>
          </cell>
          <cell r="G53">
            <v>20000</v>
          </cell>
          <cell r="H53">
            <v>9575.7900000000009</v>
          </cell>
          <cell r="I53">
            <v>20000</v>
          </cell>
          <cell r="J53">
            <v>20000</v>
          </cell>
        </row>
        <row r="54">
          <cell r="A54" t="str">
            <v xml:space="preserve"> 01-5418-16-45                          </v>
          </cell>
          <cell r="B54" t="str">
            <v xml:space="preserve"> AUTO ALLOWANCE       </v>
          </cell>
          <cell r="E54">
            <v>4800</v>
          </cell>
          <cell r="F54">
            <v>4787.2</v>
          </cell>
          <cell r="G54">
            <v>4800</v>
          </cell>
          <cell r="H54">
            <v>2320.67</v>
          </cell>
          <cell r="I54">
            <v>4813</v>
          </cell>
          <cell r="J54">
            <v>4800</v>
          </cell>
        </row>
        <row r="55">
          <cell r="A55" t="str">
            <v xml:space="preserve"> 01-5441-16-45                          </v>
          </cell>
          <cell r="B55" t="str">
            <v xml:space="preserve"> SOLID WASTE UTILITY  </v>
          </cell>
          <cell r="E55">
            <v>7298</v>
          </cell>
          <cell r="F55">
            <v>1390.95</v>
          </cell>
          <cell r="G55">
            <v>7298</v>
          </cell>
          <cell r="H55">
            <v>482.2</v>
          </cell>
          <cell r="I55">
            <v>7298</v>
          </cell>
          <cell r="J55">
            <v>7590</v>
          </cell>
        </row>
        <row r="56">
          <cell r="A56" t="str">
            <v xml:space="preserve"> 01-5442-16-45                          </v>
          </cell>
          <cell r="B56" t="str">
            <v xml:space="preserve"> WATER/SEWER UTILITY  </v>
          </cell>
          <cell r="E56">
            <v>58100</v>
          </cell>
          <cell r="F56">
            <v>30428.02</v>
          </cell>
          <cell r="G56">
            <v>58100</v>
          </cell>
          <cell r="H56">
            <v>18707.509999999998</v>
          </cell>
          <cell r="I56">
            <v>58100</v>
          </cell>
          <cell r="J56">
            <v>59843</v>
          </cell>
        </row>
        <row r="57">
          <cell r="A57" t="str">
            <v xml:space="preserve"> 01-5446-16-45                          </v>
          </cell>
          <cell r="B57" t="str">
            <v xml:space="preserve"> STORM WATER UTILITY  </v>
          </cell>
          <cell r="E57">
            <v>361</v>
          </cell>
          <cell r="F57">
            <v>329.04</v>
          </cell>
          <cell r="G57">
            <v>361</v>
          </cell>
          <cell r="H57">
            <v>164.52</v>
          </cell>
          <cell r="I57">
            <v>361</v>
          </cell>
          <cell r="J57">
            <v>361</v>
          </cell>
        </row>
        <row r="58">
          <cell r="A58" t="str">
            <v xml:space="preserve"> 01-5455-16-45                          </v>
          </cell>
          <cell r="B58" t="str">
            <v xml:space="preserve"> UNIFORM PURCHASE/REN </v>
          </cell>
          <cell r="E58">
            <v>4000</v>
          </cell>
          <cell r="F58">
            <v>2736.76</v>
          </cell>
          <cell r="G58">
            <v>4000</v>
          </cell>
          <cell r="H58">
            <v>2435.35</v>
          </cell>
          <cell r="I58">
            <v>4000</v>
          </cell>
          <cell r="J58">
            <v>4000</v>
          </cell>
        </row>
        <row r="59">
          <cell r="A59" t="str">
            <v xml:space="preserve"> 01-5495-16-45                          </v>
          </cell>
          <cell r="B59" t="str">
            <v xml:space="preserve"> SPECIAL EVENTS       </v>
          </cell>
          <cell r="E59">
            <v>6000</v>
          </cell>
          <cell r="F59">
            <v>7455.58</v>
          </cell>
          <cell r="G59">
            <v>7000</v>
          </cell>
          <cell r="H59">
            <v>1354.94</v>
          </cell>
          <cell r="I59">
            <v>7000</v>
          </cell>
          <cell r="J59">
            <v>6000</v>
          </cell>
        </row>
        <row r="60">
          <cell r="A60" t="str">
            <v xml:space="preserve"> 01-5499-16-45                          </v>
          </cell>
          <cell r="B60" t="str">
            <v xml:space="preserve"> MISCELLANEOUS SERVIC </v>
          </cell>
          <cell r="E60">
            <v>10000</v>
          </cell>
          <cell r="F60">
            <v>10317</v>
          </cell>
          <cell r="G60">
            <v>10000</v>
          </cell>
          <cell r="H60">
            <v>1674.91</v>
          </cell>
          <cell r="I60">
            <v>10000</v>
          </cell>
          <cell r="J60">
            <v>10000</v>
          </cell>
        </row>
        <row r="61">
          <cell r="E61">
            <v>267279</v>
          </cell>
          <cell r="F61">
            <v>232878.84000000003</v>
          </cell>
          <cell r="G61">
            <v>271790</v>
          </cell>
          <cell r="H61">
            <v>89571.700000000012</v>
          </cell>
          <cell r="I61">
            <v>269803</v>
          </cell>
          <cell r="J61">
            <v>275424</v>
          </cell>
        </row>
        <row r="62">
          <cell r="A62" t="str">
            <v xml:space="preserve"> 01-5502-16-45                          </v>
          </cell>
          <cell r="B62" t="str">
            <v xml:space="preserve"> BUILDINGS            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 t="str">
            <v xml:space="preserve"> 01-5507-16-45                          </v>
          </cell>
          <cell r="B63" t="str">
            <v xml:space="preserve"> IMPROVEMENTS OTHER T </v>
          </cell>
          <cell r="E63">
            <v>5000</v>
          </cell>
          <cell r="F63">
            <v>0</v>
          </cell>
          <cell r="G63">
            <v>15000</v>
          </cell>
          <cell r="H63">
            <v>0</v>
          </cell>
          <cell r="I63">
            <v>0</v>
          </cell>
          <cell r="J63">
            <v>0</v>
          </cell>
        </row>
        <row r="66">
          <cell r="A66" t="str">
            <v xml:space="preserve"> 01-6502-16-45                          </v>
          </cell>
          <cell r="B66" t="str">
            <v xml:space="preserve"> BUILDINGS            </v>
          </cell>
          <cell r="E66">
            <v>0</v>
          </cell>
          <cell r="F66">
            <v>0</v>
          </cell>
          <cell r="G66">
            <v>50000</v>
          </cell>
          <cell r="H66">
            <v>0</v>
          </cell>
          <cell r="I66">
            <v>50000</v>
          </cell>
          <cell r="J66">
            <v>0</v>
          </cell>
        </row>
        <row r="67">
          <cell r="A67" t="str">
            <v xml:space="preserve"> 01-6504-16-45                          </v>
          </cell>
          <cell r="B67" t="str">
            <v xml:space="preserve"> MACHINERY &amp; EQUIPMEN </v>
          </cell>
          <cell r="E67">
            <v>41000</v>
          </cell>
          <cell r="F67">
            <v>0</v>
          </cell>
          <cell r="G67">
            <v>11000</v>
          </cell>
          <cell r="H67">
            <v>0</v>
          </cell>
          <cell r="I67">
            <v>11000</v>
          </cell>
          <cell r="J67">
            <v>48000</v>
          </cell>
        </row>
        <row r="68">
          <cell r="A68" t="str">
            <v xml:space="preserve"> 01-6505-16-45                          </v>
          </cell>
          <cell r="B68" t="str">
            <v xml:space="preserve"> MOTOR VEHICLES       </v>
          </cell>
          <cell r="E68">
            <v>0</v>
          </cell>
          <cell r="F68">
            <v>63577.68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 xml:space="preserve"> 01-6507-16-45                          </v>
          </cell>
          <cell r="B69" t="str">
            <v xml:space="preserve"> IMPROVEMENTS OTHER T </v>
          </cell>
          <cell r="E69">
            <v>0</v>
          </cell>
          <cell r="F69">
            <v>0</v>
          </cell>
          <cell r="G69">
            <v>21000</v>
          </cell>
          <cell r="H69">
            <v>0</v>
          </cell>
          <cell r="I69">
            <v>21000</v>
          </cell>
          <cell r="J69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6-46"/>
      <sheetName val="Book version"/>
    </sheetNames>
    <sheetDataSet>
      <sheetData sheetId="0">
        <row r="7">
          <cell r="E7" t="str">
            <v>2022-23</v>
          </cell>
          <cell r="F7" t="str">
            <v>2022-23</v>
          </cell>
          <cell r="G7" t="str">
            <v>2023-24</v>
          </cell>
          <cell r="H7" t="str">
            <v>2023-24</v>
          </cell>
          <cell r="I7" t="str">
            <v>2023-24</v>
          </cell>
          <cell r="J7" t="str">
            <v>2024-25</v>
          </cell>
        </row>
        <row r="10">
          <cell r="A10" t="str">
            <v xml:space="preserve"> 01-5101-16-46                          </v>
          </cell>
          <cell r="B10" t="str">
            <v xml:space="preserve"> SALARIES             </v>
          </cell>
          <cell r="E10">
            <v>157044</v>
          </cell>
          <cell r="F10">
            <v>150923.43</v>
          </cell>
          <cell r="G10">
            <v>173889</v>
          </cell>
          <cell r="H10">
            <v>71474.679999999993</v>
          </cell>
          <cell r="I10">
            <v>162937</v>
          </cell>
          <cell r="J10">
            <v>224196</v>
          </cell>
        </row>
        <row r="11">
          <cell r="A11" t="str">
            <v xml:space="preserve"> 01-5106-16-46                          </v>
          </cell>
          <cell r="B11" t="str">
            <v xml:space="preserve"> OVERTIME             </v>
          </cell>
          <cell r="E11">
            <v>10000</v>
          </cell>
          <cell r="F11">
            <v>9918.5</v>
          </cell>
          <cell r="G11">
            <v>10000</v>
          </cell>
          <cell r="H11">
            <v>3579.39</v>
          </cell>
          <cell r="I11">
            <v>10000</v>
          </cell>
          <cell r="J11">
            <v>10000</v>
          </cell>
        </row>
        <row r="12">
          <cell r="A12" t="str">
            <v xml:space="preserve"> 01-5107-16-46                          </v>
          </cell>
          <cell r="B12" t="str">
            <v xml:space="preserve"> HOLIDAY PAY          </v>
          </cell>
          <cell r="E12">
            <v>300</v>
          </cell>
          <cell r="F12">
            <v>204.32</v>
          </cell>
          <cell r="G12">
            <v>300</v>
          </cell>
          <cell r="H12">
            <v>0</v>
          </cell>
          <cell r="I12">
            <v>300</v>
          </cell>
          <cell r="J12">
            <v>300</v>
          </cell>
        </row>
        <row r="13">
          <cell r="A13" t="str">
            <v xml:space="preserve"> 01-5110-16-46                          </v>
          </cell>
          <cell r="B13" t="str">
            <v xml:space="preserve"> LONGEVITY            </v>
          </cell>
          <cell r="E13">
            <v>1320</v>
          </cell>
          <cell r="F13">
            <v>1320</v>
          </cell>
          <cell r="G13">
            <v>1320</v>
          </cell>
          <cell r="H13">
            <v>1320</v>
          </cell>
          <cell r="I13">
            <v>1320</v>
          </cell>
          <cell r="J13">
            <v>1140</v>
          </cell>
        </row>
        <row r="14">
          <cell r="A14" t="str">
            <v xml:space="preserve"> 01-5111-16-46                          </v>
          </cell>
          <cell r="B14" t="str">
            <v xml:space="preserve"> RETIREMENT           </v>
          </cell>
          <cell r="E14">
            <v>21047</v>
          </cell>
          <cell r="F14">
            <v>19917.77</v>
          </cell>
          <cell r="G14">
            <v>24370</v>
          </cell>
          <cell r="H14">
            <v>9801.2900000000009</v>
          </cell>
          <cell r="I14">
            <v>22856</v>
          </cell>
          <cell r="J14">
            <v>31598</v>
          </cell>
        </row>
        <row r="15">
          <cell r="A15" t="str">
            <v xml:space="preserve"> 01-5112-16-46                          </v>
          </cell>
          <cell r="B15" t="str">
            <v xml:space="preserve"> FICA                 </v>
          </cell>
          <cell r="E15">
            <v>12704</v>
          </cell>
          <cell r="F15">
            <v>12029.42</v>
          </cell>
          <cell r="G15">
            <v>13443</v>
          </cell>
          <cell r="H15">
            <v>5710.06</v>
          </cell>
          <cell r="I15">
            <v>13215</v>
          </cell>
          <cell r="J15">
            <v>18066</v>
          </cell>
        </row>
        <row r="16">
          <cell r="A16" t="str">
            <v xml:space="preserve"> 01-5114-16-46                          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 xml:space="preserve"> 01-5116-16-46                          </v>
          </cell>
          <cell r="B17" t="str">
            <v xml:space="preserve"> HEALTH/LIFE INSURANC </v>
          </cell>
          <cell r="E17">
            <v>28172</v>
          </cell>
          <cell r="F17">
            <v>26770.14</v>
          </cell>
          <cell r="G17">
            <v>31238</v>
          </cell>
          <cell r="H17">
            <v>11868.45</v>
          </cell>
          <cell r="I17">
            <v>27629</v>
          </cell>
          <cell r="J17">
            <v>44498</v>
          </cell>
        </row>
        <row r="18">
          <cell r="A18" t="str">
            <v xml:space="preserve"> 01-5118-16-46                          </v>
          </cell>
          <cell r="B18" t="str">
            <v xml:space="preserve"> WORKER COMPENSATION  </v>
          </cell>
          <cell r="E18">
            <v>6119</v>
          </cell>
          <cell r="F18">
            <v>5826.31</v>
          </cell>
          <cell r="G18">
            <v>6288</v>
          </cell>
          <cell r="H18">
            <v>2570.0100000000002</v>
          </cell>
          <cell r="I18">
            <v>5892</v>
          </cell>
          <cell r="J18">
            <v>6022</v>
          </cell>
        </row>
        <row r="19">
          <cell r="A19" t="str">
            <v xml:space="preserve"> 01-5119-16-46                          </v>
          </cell>
          <cell r="B19" t="str">
            <v xml:space="preserve"> OTHER PAYROLL EXPENS </v>
          </cell>
          <cell r="E19">
            <v>520</v>
          </cell>
          <cell r="F19">
            <v>518.6</v>
          </cell>
          <cell r="G19">
            <v>520</v>
          </cell>
          <cell r="H19">
            <v>251.4</v>
          </cell>
          <cell r="I19">
            <v>521</v>
          </cell>
          <cell r="J19">
            <v>520</v>
          </cell>
        </row>
        <row r="21">
          <cell r="A21" t="str">
            <v xml:space="preserve"> 01-5201-16-46                          </v>
          </cell>
          <cell r="B21" t="str">
            <v xml:space="preserve"> OFFICE SUPPLIES      </v>
          </cell>
          <cell r="E21">
            <v>1000</v>
          </cell>
          <cell r="F21">
            <v>566.14</v>
          </cell>
          <cell r="G21">
            <v>1000</v>
          </cell>
          <cell r="H21">
            <v>213.39</v>
          </cell>
          <cell r="I21">
            <v>1000</v>
          </cell>
          <cell r="J21">
            <v>1000</v>
          </cell>
        </row>
        <row r="22">
          <cell r="A22" t="str">
            <v xml:space="preserve"> 01-5206-16-46                          </v>
          </cell>
          <cell r="B22" t="str">
            <v xml:space="preserve"> FUELS OILS LUBRICANT </v>
          </cell>
          <cell r="E22">
            <v>7500</v>
          </cell>
          <cell r="F22">
            <v>8588.09</v>
          </cell>
          <cell r="G22">
            <v>7500</v>
          </cell>
          <cell r="H22">
            <v>3066.4</v>
          </cell>
          <cell r="I22">
            <v>7500</v>
          </cell>
          <cell r="J22">
            <v>7500</v>
          </cell>
        </row>
        <row r="23">
          <cell r="A23" t="str">
            <v xml:space="preserve"> 01-5207-16-46                          </v>
          </cell>
          <cell r="B23" t="str">
            <v xml:space="preserve"> SMALL TOOLS AND INST </v>
          </cell>
          <cell r="E23">
            <v>1500</v>
          </cell>
          <cell r="F23">
            <v>1539.12</v>
          </cell>
          <cell r="G23">
            <v>1700</v>
          </cell>
          <cell r="H23">
            <v>0</v>
          </cell>
          <cell r="I23">
            <v>1700</v>
          </cell>
          <cell r="J23">
            <v>1700</v>
          </cell>
        </row>
        <row r="24">
          <cell r="A24" t="str">
            <v xml:space="preserve"> 01-5299-16-46                          </v>
          </cell>
          <cell r="B24" t="str">
            <v xml:space="preserve"> MISCELLANEOUS SUPPLI </v>
          </cell>
          <cell r="E24">
            <v>4000</v>
          </cell>
          <cell r="F24">
            <v>4662.7</v>
          </cell>
          <cell r="G24">
            <v>10000</v>
          </cell>
          <cell r="H24">
            <v>286.36</v>
          </cell>
          <cell r="I24">
            <v>10000</v>
          </cell>
          <cell r="J24">
            <v>10000</v>
          </cell>
        </row>
        <row r="26">
          <cell r="A26" t="str">
            <v xml:space="preserve"> 01-5302-16-46                          </v>
          </cell>
          <cell r="B26" t="str">
            <v xml:space="preserve"> BUILDING MAINTENANCE </v>
          </cell>
          <cell r="E26">
            <v>2000</v>
          </cell>
          <cell r="F26">
            <v>2099.4</v>
          </cell>
          <cell r="G26">
            <v>2000</v>
          </cell>
          <cell r="H26">
            <v>281.94</v>
          </cell>
          <cell r="I26">
            <v>2000</v>
          </cell>
          <cell r="J26">
            <v>2000</v>
          </cell>
        </row>
        <row r="27">
          <cell r="A27" t="str">
            <v xml:space="preserve"> 01-5303-16-46                          </v>
          </cell>
          <cell r="B27" t="str">
            <v xml:space="preserve"> GROUNDS MAINTENANCE  </v>
          </cell>
          <cell r="E27">
            <v>5000</v>
          </cell>
          <cell r="F27">
            <v>4886.93</v>
          </cell>
          <cell r="G27">
            <v>5000</v>
          </cell>
          <cell r="H27">
            <v>1597.33</v>
          </cell>
          <cell r="I27">
            <v>5000</v>
          </cell>
          <cell r="J27">
            <v>12500</v>
          </cell>
        </row>
        <row r="28">
          <cell r="A28" t="str">
            <v xml:space="preserve"> 01-5304-16-46                          </v>
          </cell>
          <cell r="B28" t="str">
            <v xml:space="preserve"> MACHINERY &amp; EQUIPMEN </v>
          </cell>
          <cell r="E28">
            <v>4750</v>
          </cell>
          <cell r="F28">
            <v>5120.03</v>
          </cell>
          <cell r="G28">
            <v>4750</v>
          </cell>
          <cell r="H28">
            <v>1077.51</v>
          </cell>
          <cell r="I28">
            <v>4750</v>
          </cell>
          <cell r="J28">
            <v>6000</v>
          </cell>
        </row>
        <row r="29">
          <cell r="A29" t="str">
            <v xml:space="preserve"> 01-5305-16-46                          </v>
          </cell>
          <cell r="B29" t="str">
            <v xml:space="preserve"> VEHICLE MAINTENANCE  </v>
          </cell>
          <cell r="E29">
            <v>12750</v>
          </cell>
          <cell r="F29">
            <v>14207.53</v>
          </cell>
          <cell r="G29">
            <v>3500</v>
          </cell>
          <cell r="H29">
            <v>741.12</v>
          </cell>
          <cell r="I29">
            <v>3500</v>
          </cell>
          <cell r="J29">
            <v>3500</v>
          </cell>
        </row>
        <row r="30">
          <cell r="A30" t="str">
            <v xml:space="preserve"> 01-5310-16-46                          </v>
          </cell>
          <cell r="B30" t="str">
            <v xml:space="preserve"> STREET ROAD &amp; BRIDGE </v>
          </cell>
          <cell r="E30">
            <v>1000</v>
          </cell>
          <cell r="F30">
            <v>720</v>
          </cell>
          <cell r="G30">
            <v>1000</v>
          </cell>
          <cell r="H30">
            <v>0</v>
          </cell>
          <cell r="I30">
            <v>1000</v>
          </cell>
          <cell r="J30">
            <v>1000</v>
          </cell>
        </row>
        <row r="32">
          <cell r="A32" t="str">
            <v xml:space="preserve"> 01-5401-16-46                          </v>
          </cell>
          <cell r="B32" t="str">
            <v xml:space="preserve"> COMMUNICATIONS       </v>
          </cell>
          <cell r="E32">
            <v>3303</v>
          </cell>
          <cell r="F32">
            <v>4722.21</v>
          </cell>
          <cell r="G32">
            <v>3303</v>
          </cell>
          <cell r="H32">
            <v>2547.7600000000002</v>
          </cell>
          <cell r="I32">
            <v>3303</v>
          </cell>
          <cell r="J32">
            <v>3445</v>
          </cell>
        </row>
        <row r="33">
          <cell r="A33" t="str">
            <v xml:space="preserve"> 01-5403-16-46                          </v>
          </cell>
          <cell r="B33" t="str">
            <v xml:space="preserve"> GENERAL INSURANCE    </v>
          </cell>
          <cell r="E33">
            <v>3798</v>
          </cell>
          <cell r="F33">
            <v>4782</v>
          </cell>
          <cell r="G33">
            <v>3798</v>
          </cell>
          <cell r="H33">
            <v>2978.7</v>
          </cell>
          <cell r="I33">
            <v>3798</v>
          </cell>
          <cell r="J33">
            <v>3949</v>
          </cell>
        </row>
        <row r="34">
          <cell r="A34" t="str">
            <v xml:space="preserve"> 01-5404-16-46                          </v>
          </cell>
          <cell r="B34" t="str">
            <v xml:space="preserve"> PROFESSIONAL FEES    </v>
          </cell>
          <cell r="E34">
            <v>1200</v>
          </cell>
          <cell r="F34">
            <v>525.79</v>
          </cell>
          <cell r="G34">
            <v>1200</v>
          </cell>
          <cell r="H34">
            <v>1590.94</v>
          </cell>
          <cell r="I34">
            <v>2000</v>
          </cell>
          <cell r="J34">
            <v>2000</v>
          </cell>
        </row>
        <row r="35">
          <cell r="A35" t="str">
            <v xml:space="preserve"> 01-5405-16-46                          </v>
          </cell>
          <cell r="B35" t="str">
            <v xml:space="preserve"> ADVERTISING          </v>
          </cell>
          <cell r="E35">
            <v>39</v>
          </cell>
          <cell r="F35">
            <v>38.5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 xml:space="preserve"> 01-5406-16-46                          </v>
          </cell>
          <cell r="B36" t="str">
            <v xml:space="preserve"> TRAINING             </v>
          </cell>
          <cell r="E36">
            <v>1000</v>
          </cell>
          <cell r="F36">
            <v>120</v>
          </cell>
          <cell r="G36">
            <v>1000</v>
          </cell>
          <cell r="H36">
            <v>675</v>
          </cell>
          <cell r="I36">
            <v>1000</v>
          </cell>
          <cell r="J36">
            <v>1000</v>
          </cell>
        </row>
        <row r="37">
          <cell r="A37" t="str">
            <v xml:space="preserve"> 01-5408-16-46                          </v>
          </cell>
          <cell r="B37" t="str">
            <v xml:space="preserve"> ELECTRIC UTILITY SER </v>
          </cell>
          <cell r="E37">
            <v>4820</v>
          </cell>
          <cell r="F37">
            <v>4015.13</v>
          </cell>
          <cell r="G37">
            <v>4868</v>
          </cell>
          <cell r="H37">
            <v>1840</v>
          </cell>
          <cell r="I37">
            <v>4868</v>
          </cell>
          <cell r="J37">
            <v>4917</v>
          </cell>
        </row>
        <row r="38">
          <cell r="A38" t="str">
            <v xml:space="preserve"> 01-5409-16-46                          </v>
          </cell>
          <cell r="B38" t="str">
            <v xml:space="preserve"> CONTRACTUAL SERVICES </v>
          </cell>
          <cell r="E38">
            <v>4120</v>
          </cell>
          <cell r="F38">
            <v>6723.11</v>
          </cell>
          <cell r="G38">
            <v>4120</v>
          </cell>
          <cell r="H38">
            <v>1738.12</v>
          </cell>
          <cell r="I38">
            <v>4120</v>
          </cell>
          <cell r="J38">
            <v>4500</v>
          </cell>
        </row>
        <row r="39">
          <cell r="A39" t="str">
            <v xml:space="preserve"> 01-5441-16-46                          </v>
          </cell>
          <cell r="B39" t="str">
            <v xml:space="preserve"> SOLID WASTE UTILITY  </v>
          </cell>
          <cell r="E39">
            <v>1765</v>
          </cell>
          <cell r="F39">
            <v>1582.44</v>
          </cell>
          <cell r="G39">
            <v>1837</v>
          </cell>
          <cell r="H39">
            <v>791.22</v>
          </cell>
          <cell r="I39">
            <v>1837</v>
          </cell>
          <cell r="J39">
            <v>1910</v>
          </cell>
        </row>
        <row r="40">
          <cell r="A40" t="str">
            <v xml:space="preserve"> 01-5442-16-46                          </v>
          </cell>
          <cell r="B40" t="str">
            <v xml:space="preserve"> WATER/SEWER UTILITY  </v>
          </cell>
          <cell r="E40">
            <v>10100</v>
          </cell>
          <cell r="F40">
            <v>8274.06</v>
          </cell>
          <cell r="G40">
            <v>10504</v>
          </cell>
          <cell r="H40">
            <v>4066.88</v>
          </cell>
          <cell r="I40">
            <v>10504</v>
          </cell>
          <cell r="J40">
            <v>10819</v>
          </cell>
        </row>
        <row r="41">
          <cell r="A41" t="str">
            <v xml:space="preserve"> 01-5446-16-46                          </v>
          </cell>
          <cell r="B41" t="str">
            <v xml:space="preserve"> STORM WATER UTILITY  </v>
          </cell>
          <cell r="E41">
            <v>7931</v>
          </cell>
          <cell r="F41">
            <v>7845</v>
          </cell>
          <cell r="G41">
            <v>7931</v>
          </cell>
          <cell r="H41">
            <v>3922.5</v>
          </cell>
          <cell r="I41">
            <v>7931</v>
          </cell>
          <cell r="J41">
            <v>7931</v>
          </cell>
        </row>
        <row r="42">
          <cell r="A42" t="str">
            <v xml:space="preserve"> 01-5455-16-46                          </v>
          </cell>
          <cell r="B42" t="str">
            <v xml:space="preserve"> UNIFORM PURCHASE/REN </v>
          </cell>
          <cell r="E42">
            <v>1500</v>
          </cell>
          <cell r="F42">
            <v>391.6</v>
          </cell>
          <cell r="G42">
            <v>1500</v>
          </cell>
          <cell r="H42">
            <v>0</v>
          </cell>
          <cell r="I42">
            <v>1500</v>
          </cell>
          <cell r="J42">
            <v>1500</v>
          </cell>
        </row>
        <row r="43">
          <cell r="A43" t="str">
            <v xml:space="preserve"> 01-5499-16-46                          </v>
          </cell>
          <cell r="B43" t="str">
            <v xml:space="preserve"> MISCELLANEOUS SERVIC </v>
          </cell>
          <cell r="E43">
            <v>2500</v>
          </cell>
          <cell r="F43">
            <v>2762.33</v>
          </cell>
          <cell r="G43">
            <v>2500</v>
          </cell>
          <cell r="H43">
            <v>876.13</v>
          </cell>
          <cell r="I43">
            <v>2500</v>
          </cell>
          <cell r="J43">
            <v>4500</v>
          </cell>
        </row>
        <row r="45">
          <cell r="A45" t="str">
            <v xml:space="preserve"> 01-5504-16-46                          </v>
          </cell>
          <cell r="B45" t="str">
            <v xml:space="preserve"> MACHINERY &amp; EQUIPMEN </v>
          </cell>
          <cell r="E45">
            <v>52000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6000</v>
          </cell>
        </row>
        <row r="46">
          <cell r="B46" t="str">
            <v xml:space="preserve"> SUBTOTAL MACHINERY &amp; EQUIPMENT</v>
          </cell>
          <cell r="E46">
            <v>52000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6000</v>
          </cell>
        </row>
        <row r="47">
          <cell r="A47" t="str">
            <v>01-6507-16-46</v>
          </cell>
          <cell r="B47" t="str">
            <v>IMPROVEMENTS OTHER THAN BUILDING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10000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DEPT"/>
      <sheetName val="Non Dept Book"/>
    </sheetNames>
    <sheetDataSet>
      <sheetData sheetId="0">
        <row r="4">
          <cell r="A4" t="str">
            <v>BUDGET 2024-2025</v>
          </cell>
        </row>
        <row r="10">
          <cell r="A10" t="str">
            <v xml:space="preserve"> 01-5714-50-99                          </v>
          </cell>
          <cell r="B10" t="str">
            <v xml:space="preserve"> TRANSFER TO FUND 14  </v>
          </cell>
          <cell r="E10">
            <v>0</v>
          </cell>
          <cell r="F10">
            <v>0</v>
          </cell>
          <cell r="G10">
            <v>0</v>
          </cell>
          <cell r="H10">
            <v>3065.65</v>
          </cell>
          <cell r="I10">
            <v>3066</v>
          </cell>
          <cell r="J10">
            <v>0</v>
          </cell>
        </row>
        <row r="11">
          <cell r="A11" t="str">
            <v xml:space="preserve"> 01-5715-50-99                          </v>
          </cell>
          <cell r="B11" t="str">
            <v xml:space="preserve"> TRANSFER TO FUND 15</v>
          </cell>
          <cell r="E11">
            <v>0</v>
          </cell>
          <cell r="F11">
            <v>50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 t="str">
            <v xml:space="preserve"> 01-5723-50-99                          </v>
          </cell>
          <cell r="B12" t="str">
            <v xml:space="preserve"> TRANSFER TO GOLF FUN </v>
          </cell>
          <cell r="E12">
            <v>190000</v>
          </cell>
          <cell r="F12">
            <v>33313.64</v>
          </cell>
          <cell r="G12">
            <v>190000</v>
          </cell>
          <cell r="H12">
            <v>0</v>
          </cell>
          <cell r="I12">
            <v>134600</v>
          </cell>
          <cell r="J12">
            <v>156000</v>
          </cell>
        </row>
        <row r="13">
          <cell r="A13" t="str">
            <v xml:space="preserve"> 01-5740-50-99                          </v>
          </cell>
          <cell r="B13" t="str">
            <v xml:space="preserve"> TRANSFER TO CONSTR.  </v>
          </cell>
          <cell r="E13">
            <v>0</v>
          </cell>
          <cell r="F13">
            <v>105009.99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 t="str">
            <v xml:space="preserve"> 01-5755-50-99                          </v>
          </cell>
          <cell r="B14" t="str">
            <v xml:space="preserve"> TRANSFER TO FUND 55  </v>
          </cell>
          <cell r="E14">
            <v>2692751</v>
          </cell>
          <cell r="F14">
            <v>5365750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 xml:space="preserve"> 01-5780-50-99                          </v>
          </cell>
          <cell r="B15" t="str">
            <v xml:space="preserve"> TRANSFER TO PAYROLL  </v>
          </cell>
          <cell r="E15">
            <v>0</v>
          </cell>
          <cell r="F15">
            <v>0</v>
          </cell>
          <cell r="G15">
            <v>0</v>
          </cell>
          <cell r="H15">
            <v>6367.04</v>
          </cell>
          <cell r="I15">
            <v>6367</v>
          </cell>
          <cell r="J15">
            <v>0</v>
          </cell>
        </row>
        <row r="16">
          <cell r="B16" t="str">
            <v xml:space="preserve">  TOTAL TRANSFERS</v>
          </cell>
        </row>
        <row r="17">
          <cell r="A17" t="str">
            <v xml:space="preserve"> 01-5198-99-99                          </v>
          </cell>
          <cell r="B17" t="str">
            <v xml:space="preserve"> PENSION PAY DOWN     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/>
          <cell r="B18"/>
          <cell r="E18"/>
          <cell r="F18"/>
          <cell r="G18"/>
          <cell r="H18"/>
          <cell r="I18">
            <v>0</v>
          </cell>
          <cell r="J18">
            <v>0</v>
          </cell>
        </row>
        <row r="20">
          <cell r="B20" t="str">
            <v xml:space="preserve">  TOTAL OTHER</v>
          </cell>
        </row>
        <row r="21">
          <cell r="B21" t="str">
            <v xml:space="preserve"> TOTAL 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10"/>
      <sheetName val="01-10-15"/>
      <sheetName val="01-10-19"/>
      <sheetName val="01-10-10 BOOK"/>
      <sheetName val="01-10-15 BOOK"/>
      <sheetName val="01-10-19 BOOK"/>
    </sheetNames>
    <sheetDataSet>
      <sheetData sheetId="0">
        <row r="9">
          <cell r="A9" t="str">
            <v xml:space="preserve"> 01-5101-10-10                          </v>
          </cell>
          <cell r="B9" t="str">
            <v xml:space="preserve"> SALARIES             </v>
          </cell>
          <cell r="E9">
            <v>317962</v>
          </cell>
          <cell r="F9">
            <v>316383.84999999998</v>
          </cell>
          <cell r="G9">
            <v>402763</v>
          </cell>
          <cell r="H9">
            <v>167178.19</v>
          </cell>
          <cell r="I9">
            <v>379746</v>
          </cell>
          <cell r="J9">
            <v>358029</v>
          </cell>
        </row>
        <row r="10">
          <cell r="A10" t="str">
            <v xml:space="preserve"> 01-5106-10-10                          </v>
          </cell>
          <cell r="B10" t="str">
            <v xml:space="preserve"> OVERTIME             </v>
          </cell>
          <cell r="E10">
            <v>900</v>
          </cell>
          <cell r="F10">
            <v>28.04</v>
          </cell>
          <cell r="G10">
            <v>900</v>
          </cell>
          <cell r="H10">
            <v>0</v>
          </cell>
          <cell r="I10">
            <v>900</v>
          </cell>
          <cell r="J10">
            <v>900</v>
          </cell>
        </row>
        <row r="11">
          <cell r="A11" t="str">
            <v xml:space="preserve"> 01-5107-10-10                          </v>
          </cell>
          <cell r="B11" t="str">
            <v xml:space="preserve"> HOLIDAY PAY          </v>
          </cell>
          <cell r="E11">
            <v>0</v>
          </cell>
          <cell r="F11">
            <v>84.11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 t="str">
            <v xml:space="preserve"> 01-5110-10-10                          </v>
          </cell>
          <cell r="B12" t="str">
            <v xml:space="preserve"> LONGEVITY            </v>
          </cell>
          <cell r="E12">
            <v>1020</v>
          </cell>
          <cell r="F12">
            <v>1020</v>
          </cell>
          <cell r="G12">
            <v>1080</v>
          </cell>
          <cell r="H12">
            <v>1080</v>
          </cell>
          <cell r="I12">
            <v>1080</v>
          </cell>
          <cell r="J12">
            <v>1260</v>
          </cell>
        </row>
        <row r="13">
          <cell r="A13" t="str">
            <v xml:space="preserve"> 01-5111-10-10                          </v>
          </cell>
          <cell r="B13" t="str">
            <v xml:space="preserve"> RETIREMENT           </v>
          </cell>
          <cell r="E13">
            <v>66716</v>
          </cell>
          <cell r="F13">
            <v>66445.72</v>
          </cell>
          <cell r="G13">
            <v>79987</v>
          </cell>
          <cell r="H13">
            <v>46661.61</v>
          </cell>
          <cell r="I13">
            <v>77401</v>
          </cell>
          <cell r="J13">
            <v>75445</v>
          </cell>
        </row>
        <row r="14">
          <cell r="A14" t="str">
            <v xml:space="preserve"> 01-5112-10-10                          </v>
          </cell>
          <cell r="B14" t="str">
            <v xml:space="preserve"> FICA                 </v>
          </cell>
          <cell r="E14">
            <v>23847</v>
          </cell>
          <cell r="F14">
            <v>20068.43</v>
          </cell>
          <cell r="G14">
            <v>28229</v>
          </cell>
          <cell r="H14">
            <v>11142.67</v>
          </cell>
          <cell r="I14">
            <v>28513</v>
          </cell>
          <cell r="J14">
            <v>22682</v>
          </cell>
        </row>
        <row r="15">
          <cell r="A15" t="str">
            <v xml:space="preserve"> 01-5116-10-10                          </v>
          </cell>
          <cell r="B15" t="str">
            <v xml:space="preserve"> HEALTH/LIFE INSURANC </v>
          </cell>
          <cell r="E15">
            <v>40665</v>
          </cell>
          <cell r="F15">
            <v>40976.03</v>
          </cell>
          <cell r="G15">
            <v>50519</v>
          </cell>
          <cell r="H15">
            <v>20734.28</v>
          </cell>
          <cell r="I15">
            <v>45982</v>
          </cell>
          <cell r="J15">
            <v>47449</v>
          </cell>
        </row>
        <row r="16">
          <cell r="A16" t="str">
            <v xml:space="preserve"> 01-5118-10-10                          </v>
          </cell>
          <cell r="B16" t="str">
            <v xml:space="preserve"> WORKER COMPENSATION  </v>
          </cell>
          <cell r="E16">
            <v>748</v>
          </cell>
          <cell r="F16">
            <v>724.26</v>
          </cell>
          <cell r="G16">
            <v>914</v>
          </cell>
          <cell r="H16">
            <v>349.22</v>
          </cell>
          <cell r="I16">
            <v>810</v>
          </cell>
          <cell r="J16">
            <v>620</v>
          </cell>
        </row>
        <row r="17">
          <cell r="A17" t="str">
            <v xml:space="preserve"> 01-5119-10-10                          </v>
          </cell>
          <cell r="B17" t="str">
            <v xml:space="preserve"> OTHER PAYROLL EXPENS </v>
          </cell>
          <cell r="E17">
            <v>3229</v>
          </cell>
          <cell r="F17">
            <v>3219.94</v>
          </cell>
          <cell r="G17">
            <v>3760</v>
          </cell>
          <cell r="H17">
            <v>1685.84</v>
          </cell>
          <cell r="I17">
            <v>3846</v>
          </cell>
          <cell r="J17">
            <v>3360</v>
          </cell>
        </row>
        <row r="19">
          <cell r="A19" t="str">
            <v xml:space="preserve"> 01-5201-10-10                          </v>
          </cell>
          <cell r="B19" t="str">
            <v xml:space="preserve"> OFFICE SUPPLIES      </v>
          </cell>
          <cell r="E19">
            <v>2000</v>
          </cell>
          <cell r="F19">
            <v>1725.65</v>
          </cell>
          <cell r="G19">
            <v>2000</v>
          </cell>
          <cell r="H19">
            <v>1565.29</v>
          </cell>
          <cell r="I19">
            <v>3000</v>
          </cell>
          <cell r="J19">
            <v>3000</v>
          </cell>
        </row>
        <row r="20">
          <cell r="A20" t="str">
            <v xml:space="preserve"> 01-5202-10-10                          </v>
          </cell>
          <cell r="B20" t="str">
            <v xml:space="preserve"> POSTAGE              </v>
          </cell>
          <cell r="E20">
            <v>500</v>
          </cell>
          <cell r="F20">
            <v>232</v>
          </cell>
          <cell r="G20">
            <v>600</v>
          </cell>
          <cell r="H20">
            <v>101.08</v>
          </cell>
          <cell r="I20">
            <v>700</v>
          </cell>
          <cell r="J20">
            <v>700</v>
          </cell>
        </row>
        <row r="21">
          <cell r="A21" t="str">
            <v xml:space="preserve"> 01-5295-10-10                          </v>
          </cell>
          <cell r="B21" t="str">
            <v xml:space="preserve"> SPECIAL EVENT SUPPLI </v>
          </cell>
          <cell r="E21">
            <v>3500</v>
          </cell>
          <cell r="F21">
            <v>1388.59</v>
          </cell>
          <cell r="G21">
            <v>3500</v>
          </cell>
          <cell r="H21">
            <v>0</v>
          </cell>
          <cell r="I21">
            <v>3500</v>
          </cell>
          <cell r="J21">
            <v>3500</v>
          </cell>
        </row>
        <row r="22">
          <cell r="A22" t="str">
            <v xml:space="preserve"> 01-5298-10-10                          </v>
          </cell>
          <cell r="B22" t="str">
            <v xml:space="preserve"> COPIER - RENT/MAINT. </v>
          </cell>
          <cell r="E22">
            <v>2000</v>
          </cell>
          <cell r="F22">
            <v>2176.38</v>
          </cell>
          <cell r="G22">
            <v>2000</v>
          </cell>
          <cell r="H22">
            <v>1000</v>
          </cell>
          <cell r="I22">
            <v>2000</v>
          </cell>
          <cell r="J22">
            <v>2200</v>
          </cell>
        </row>
        <row r="23">
          <cell r="A23" t="str">
            <v xml:space="preserve"> 01-5299-10-10                          </v>
          </cell>
          <cell r="B23" t="str">
            <v xml:space="preserve"> MISCELLANEOUS SUPPLI </v>
          </cell>
          <cell r="E23">
            <v>6300</v>
          </cell>
          <cell r="F23">
            <v>-538.09</v>
          </cell>
          <cell r="G23">
            <v>6300</v>
          </cell>
          <cell r="H23">
            <v>5811.27</v>
          </cell>
          <cell r="I23">
            <v>7000</v>
          </cell>
          <cell r="J23">
            <v>6500</v>
          </cell>
        </row>
        <row r="25">
          <cell r="A25" t="str">
            <v xml:space="preserve"> 01-5401-10-10                          </v>
          </cell>
          <cell r="B25" t="str">
            <v xml:space="preserve"> COMMUNICATIONS       </v>
          </cell>
          <cell r="E25">
            <v>16380</v>
          </cell>
          <cell r="F25">
            <v>15793.72</v>
          </cell>
          <cell r="G25">
            <v>20000</v>
          </cell>
          <cell r="H25">
            <v>1946.57</v>
          </cell>
          <cell r="I25">
            <v>20000</v>
          </cell>
          <cell r="J25">
            <v>20000</v>
          </cell>
        </row>
        <row r="26">
          <cell r="A26" t="str">
            <v xml:space="preserve"> 01-5402-10-10                          </v>
          </cell>
          <cell r="B26" t="str">
            <v xml:space="preserve"> DUES &amp; SUBSCRIPTIONS </v>
          </cell>
          <cell r="E26">
            <v>17200</v>
          </cell>
          <cell r="F26">
            <v>15677.24</v>
          </cell>
          <cell r="G26">
            <v>18000</v>
          </cell>
          <cell r="H26">
            <v>12668.97</v>
          </cell>
          <cell r="I26">
            <v>18000</v>
          </cell>
          <cell r="J26">
            <v>18000</v>
          </cell>
        </row>
        <row r="27">
          <cell r="A27" t="str">
            <v xml:space="preserve"> 01-5403-10-10                          </v>
          </cell>
          <cell r="B27" t="str">
            <v xml:space="preserve"> GENERAL INSURANCE    </v>
          </cell>
          <cell r="E27">
            <v>23900</v>
          </cell>
          <cell r="F27">
            <v>23795.34</v>
          </cell>
          <cell r="G27">
            <v>24617</v>
          </cell>
          <cell r="H27">
            <v>11673.86</v>
          </cell>
          <cell r="I27">
            <v>24617</v>
          </cell>
          <cell r="J27">
            <v>25355</v>
          </cell>
        </row>
        <row r="28">
          <cell r="A28" t="str">
            <v xml:space="preserve"> 01-5404-10-10                          </v>
          </cell>
          <cell r="B28" t="str">
            <v xml:space="preserve"> PROFESSIONAL FEES    </v>
          </cell>
          <cell r="E28">
            <v>107000</v>
          </cell>
          <cell r="F28">
            <v>39685.230000000003</v>
          </cell>
          <cell r="G28">
            <v>110000</v>
          </cell>
          <cell r="H28">
            <v>11401.61</v>
          </cell>
          <cell r="I28">
            <v>100000</v>
          </cell>
          <cell r="J28">
            <v>90000</v>
          </cell>
        </row>
        <row r="29">
          <cell r="A29" t="str">
            <v xml:space="preserve"> 01-5405-10-10                          </v>
          </cell>
          <cell r="B29" t="str">
            <v xml:space="preserve"> ADVERTISING          </v>
          </cell>
          <cell r="E29">
            <v>4000</v>
          </cell>
          <cell r="F29">
            <v>4807.4399999999996</v>
          </cell>
          <cell r="G29">
            <v>4000</v>
          </cell>
          <cell r="H29">
            <v>2228.48</v>
          </cell>
          <cell r="I29">
            <v>4500</v>
          </cell>
          <cell r="J29">
            <v>4200</v>
          </cell>
        </row>
        <row r="30">
          <cell r="A30" t="str">
            <v xml:space="preserve"> 01-5406-10-10                          </v>
          </cell>
          <cell r="B30" t="str">
            <v xml:space="preserve"> TRAINING             </v>
          </cell>
          <cell r="E30">
            <v>10000</v>
          </cell>
          <cell r="F30">
            <v>7708.87</v>
          </cell>
          <cell r="G30">
            <v>13000</v>
          </cell>
          <cell r="H30">
            <v>5182.03</v>
          </cell>
          <cell r="I30">
            <v>13000</v>
          </cell>
          <cell r="J30">
            <v>15000</v>
          </cell>
        </row>
        <row r="31">
          <cell r="A31" t="str">
            <v xml:space="preserve"> 01-5409-10-10                          </v>
          </cell>
          <cell r="B31" t="str">
            <v xml:space="preserve"> CONTRACTUAL SERVICES </v>
          </cell>
          <cell r="E31">
            <v>27000</v>
          </cell>
          <cell r="F31">
            <v>27000</v>
          </cell>
          <cell r="G31">
            <v>27000</v>
          </cell>
          <cell r="H31">
            <v>13500</v>
          </cell>
          <cell r="I31">
            <v>27000</v>
          </cell>
          <cell r="J31">
            <v>27000</v>
          </cell>
        </row>
        <row r="32">
          <cell r="A32" t="str">
            <v xml:space="preserve"> 01-5412-10-10                          </v>
          </cell>
          <cell r="B32" t="str">
            <v xml:space="preserve"> ELECTION EXPENSE     </v>
          </cell>
          <cell r="E32">
            <v>12000</v>
          </cell>
          <cell r="F32">
            <v>13454.05</v>
          </cell>
          <cell r="G32">
            <v>6500</v>
          </cell>
          <cell r="H32">
            <v>0</v>
          </cell>
          <cell r="I32">
            <v>4500</v>
          </cell>
          <cell r="J32">
            <v>6500</v>
          </cell>
        </row>
        <row r="33">
          <cell r="A33" t="str">
            <v xml:space="preserve"> 01-5418-10-10                          </v>
          </cell>
          <cell r="B33" t="str">
            <v xml:space="preserve"> AUTO ALLOWANCE       </v>
          </cell>
          <cell r="E33">
            <v>9004</v>
          </cell>
          <cell r="F33">
            <v>8979.81</v>
          </cell>
          <cell r="G33">
            <v>9004</v>
          </cell>
          <cell r="H33">
            <v>4660.82</v>
          </cell>
          <cell r="I33">
            <v>11413</v>
          </cell>
          <cell r="J33">
            <v>9004</v>
          </cell>
        </row>
        <row r="34">
          <cell r="A34" t="str">
            <v xml:space="preserve"> 01-5460-10-10                          </v>
          </cell>
          <cell r="B34" t="str">
            <v xml:space="preserve"> OFFICE EQUIPMENT REN </v>
          </cell>
          <cell r="E34">
            <v>4600</v>
          </cell>
          <cell r="F34">
            <v>4622.41</v>
          </cell>
          <cell r="G34">
            <v>4800</v>
          </cell>
          <cell r="H34">
            <v>2133.42</v>
          </cell>
          <cell r="I34">
            <v>4800</v>
          </cell>
          <cell r="J34">
            <v>5000</v>
          </cell>
        </row>
        <row r="35">
          <cell r="A35" t="str">
            <v xml:space="preserve"> 01-5475-10-10                          </v>
          </cell>
          <cell r="B35" t="str">
            <v xml:space="preserve"> COPY MACHINE USAGE   </v>
          </cell>
          <cell r="E35">
            <v>2000</v>
          </cell>
          <cell r="F35">
            <v>1636.11</v>
          </cell>
          <cell r="G35">
            <v>2300</v>
          </cell>
          <cell r="H35">
            <v>505.67</v>
          </cell>
          <cell r="I35">
            <v>2300</v>
          </cell>
          <cell r="J35">
            <v>2300</v>
          </cell>
        </row>
        <row r="36">
          <cell r="A36" t="str">
            <v xml:space="preserve"> 01-5499-10-10                          </v>
          </cell>
          <cell r="B36" t="str">
            <v xml:space="preserve"> MISCELLANEOUS SERVIC </v>
          </cell>
          <cell r="E36">
            <v>1000</v>
          </cell>
          <cell r="F36">
            <v>642.91</v>
          </cell>
          <cell r="G36">
            <v>1200</v>
          </cell>
          <cell r="H36">
            <v>5490.81</v>
          </cell>
          <cell r="I36">
            <v>5500</v>
          </cell>
          <cell r="J36">
            <v>1200</v>
          </cell>
        </row>
        <row r="38">
          <cell r="A38" t="str">
            <v>01-5508-10-10</v>
          </cell>
          <cell r="B38" t="str">
            <v xml:space="preserve"> OFFICE MACHINERY &amp; EQUIPMENT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15000</v>
          </cell>
        </row>
      </sheetData>
      <sheetData sheetId="1">
        <row r="4">
          <cell r="A4" t="str">
            <v>BUDGET 2024-2025</v>
          </cell>
        </row>
        <row r="10">
          <cell r="A10" t="str">
            <v xml:space="preserve"> 01-5208-10-15                          </v>
          </cell>
          <cell r="B10" t="str">
            <v xml:space="preserve"> CLEANING SUPPLIES    </v>
          </cell>
          <cell r="E10">
            <v>3350</v>
          </cell>
          <cell r="F10">
            <v>3198.5</v>
          </cell>
          <cell r="G10">
            <v>3350</v>
          </cell>
          <cell r="H10">
            <v>1663.38</v>
          </cell>
          <cell r="I10">
            <v>3350</v>
          </cell>
          <cell r="J10">
            <v>3350</v>
          </cell>
        </row>
        <row r="11">
          <cell r="A11" t="str">
            <v xml:space="preserve"> 01-5212-10-15                          </v>
          </cell>
          <cell r="B11" t="str">
            <v xml:space="preserve"> BOTANICAL &amp; AGRICULT </v>
          </cell>
          <cell r="E11">
            <v>50</v>
          </cell>
          <cell r="F11">
            <v>0</v>
          </cell>
          <cell r="G11">
            <v>50</v>
          </cell>
          <cell r="H11">
            <v>0</v>
          </cell>
          <cell r="I11">
            <v>50</v>
          </cell>
          <cell r="J11">
            <v>100</v>
          </cell>
        </row>
        <row r="12">
          <cell r="A12" t="str">
            <v xml:space="preserve"> 01-5299-10-15                          </v>
          </cell>
          <cell r="B12" t="str">
            <v xml:space="preserve"> MISCELLANEOUS SUPPLI </v>
          </cell>
          <cell r="E12">
            <v>100</v>
          </cell>
          <cell r="F12">
            <v>88.73</v>
          </cell>
          <cell r="G12">
            <v>100</v>
          </cell>
          <cell r="H12">
            <v>0</v>
          </cell>
          <cell r="I12">
            <v>100</v>
          </cell>
          <cell r="J12">
            <v>100</v>
          </cell>
        </row>
        <row r="14">
          <cell r="A14" t="str">
            <v xml:space="preserve"> 01-5302-10-15                          </v>
          </cell>
          <cell r="B14" t="str">
            <v xml:space="preserve"> BUILDING MAINTENANCE </v>
          </cell>
          <cell r="E14">
            <v>17000</v>
          </cell>
          <cell r="F14">
            <v>14343.06</v>
          </cell>
          <cell r="G14">
            <v>10000</v>
          </cell>
          <cell r="H14">
            <v>1577.54</v>
          </cell>
          <cell r="I14">
            <v>10000</v>
          </cell>
          <cell r="J14">
            <v>10000</v>
          </cell>
        </row>
        <row r="15">
          <cell r="A15" t="str">
            <v xml:space="preserve"> 01-5304-10-15                          </v>
          </cell>
          <cell r="B15" t="str">
            <v xml:space="preserve"> MACHINERY &amp; EQUIPMEN </v>
          </cell>
          <cell r="E15">
            <v>10000</v>
          </cell>
          <cell r="F15">
            <v>9480.09</v>
          </cell>
          <cell r="G15">
            <v>10000</v>
          </cell>
          <cell r="H15">
            <v>4791.8</v>
          </cell>
          <cell r="I15">
            <v>10000</v>
          </cell>
          <cell r="J15">
            <v>13000</v>
          </cell>
        </row>
        <row r="17">
          <cell r="A17" t="str">
            <v xml:space="preserve"> 01-5403-10-15                          </v>
          </cell>
          <cell r="B17" t="str">
            <v xml:space="preserve"> GENERAL INSURANCE    </v>
          </cell>
          <cell r="E17">
            <v>16422</v>
          </cell>
          <cell r="F17">
            <v>16414.919999999998</v>
          </cell>
          <cell r="G17">
            <v>16422</v>
          </cell>
          <cell r="H17">
            <v>8481.2999999999993</v>
          </cell>
          <cell r="I17">
            <v>17000</v>
          </cell>
          <cell r="J17">
            <v>18000</v>
          </cell>
        </row>
        <row r="18">
          <cell r="A18" t="str">
            <v xml:space="preserve"> 01-5408-10-15                          </v>
          </cell>
          <cell r="B18" t="str">
            <v xml:space="preserve"> ELECTRIC UTILITY SER </v>
          </cell>
          <cell r="E18">
            <v>11000</v>
          </cell>
          <cell r="F18">
            <v>8173.7</v>
          </cell>
          <cell r="G18">
            <v>11110</v>
          </cell>
          <cell r="H18">
            <v>3309.94</v>
          </cell>
          <cell r="I18">
            <v>10532</v>
          </cell>
          <cell r="J18">
            <v>9000</v>
          </cell>
        </row>
        <row r="19">
          <cell r="A19" t="str">
            <v xml:space="preserve"> 01-5409-10-15                          </v>
          </cell>
          <cell r="B19" t="str">
            <v xml:space="preserve"> CONTRACTUAL SERVICES </v>
          </cell>
          <cell r="E19">
            <v>10000</v>
          </cell>
          <cell r="F19">
            <v>9750</v>
          </cell>
          <cell r="G19">
            <v>10000</v>
          </cell>
          <cell r="H19">
            <v>4000</v>
          </cell>
          <cell r="I19">
            <v>10000</v>
          </cell>
          <cell r="J19">
            <v>11000</v>
          </cell>
        </row>
        <row r="20">
          <cell r="A20" t="str">
            <v xml:space="preserve"> 01-5441-10-15                          </v>
          </cell>
          <cell r="B20" t="str">
            <v xml:space="preserve"> SOLID WASTE UTILITY  </v>
          </cell>
          <cell r="E20">
            <v>3312</v>
          </cell>
          <cell r="F20">
            <v>3075.48</v>
          </cell>
          <cell r="G20">
            <v>3312</v>
          </cell>
          <cell r="H20">
            <v>1537.74</v>
          </cell>
          <cell r="I20">
            <v>3312</v>
          </cell>
          <cell r="J20">
            <v>3400</v>
          </cell>
        </row>
        <row r="21">
          <cell r="A21" t="str">
            <v xml:space="preserve"> 01-5442-10-15                          </v>
          </cell>
          <cell r="B21" t="str">
            <v xml:space="preserve"> WATER/SEWER UTILITY  </v>
          </cell>
          <cell r="E21">
            <v>5700</v>
          </cell>
          <cell r="F21">
            <v>4410.47</v>
          </cell>
          <cell r="G21">
            <v>5700</v>
          </cell>
          <cell r="H21">
            <v>2121.98</v>
          </cell>
          <cell r="I21">
            <v>5700</v>
          </cell>
          <cell r="J21">
            <v>5000</v>
          </cell>
        </row>
        <row r="22">
          <cell r="A22" t="str">
            <v xml:space="preserve"> 01-5446-10-15                          </v>
          </cell>
          <cell r="B22" t="str">
            <v xml:space="preserve"> STORM WATER UTILITY  </v>
          </cell>
          <cell r="E22">
            <v>1200</v>
          </cell>
          <cell r="F22">
            <v>1058.28</v>
          </cell>
          <cell r="G22">
            <v>1200</v>
          </cell>
          <cell r="H22">
            <v>529.14</v>
          </cell>
          <cell r="I22">
            <v>1200</v>
          </cell>
          <cell r="J22">
            <v>1250</v>
          </cell>
        </row>
        <row r="23">
          <cell r="I23"/>
          <cell r="J23"/>
        </row>
        <row r="24">
          <cell r="I24"/>
          <cell r="J24"/>
        </row>
        <row r="27">
          <cell r="A27" t="str">
            <v xml:space="preserve"> 01-6502-10-15                          </v>
          </cell>
          <cell r="B27" t="str">
            <v xml:space="preserve"> BUILDINGS            </v>
          </cell>
          <cell r="E27">
            <v>50000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 xml:space="preserve"> 01-6507-10-15                          </v>
          </cell>
          <cell r="B28" t="str">
            <v xml:space="preserve"> IMPROVEMENTS OTHER T </v>
          </cell>
          <cell r="E28">
            <v>0</v>
          </cell>
          <cell r="F28">
            <v>41142.5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</sheetData>
      <sheetData sheetId="2">
        <row r="10">
          <cell r="A10" t="str">
            <v xml:space="preserve"> 01-5902-10-19                          </v>
          </cell>
          <cell r="B10" t="str">
            <v xml:space="preserve"> STANFORD HOUSE       </v>
          </cell>
          <cell r="E10">
            <v>5000</v>
          </cell>
          <cell r="F10">
            <v>5000</v>
          </cell>
          <cell r="G10">
            <v>5000</v>
          </cell>
          <cell r="H10">
            <v>2500</v>
          </cell>
          <cell r="I10">
            <v>5000</v>
          </cell>
          <cell r="J10">
            <v>5000</v>
          </cell>
        </row>
        <row r="11">
          <cell r="A11" t="str">
            <v xml:space="preserve"> 01-5903-10-19                          </v>
          </cell>
          <cell r="B11" t="str">
            <v xml:space="preserve"> TEXOMA COMMUNITY CENTER</v>
          </cell>
          <cell r="E11">
            <v>5000</v>
          </cell>
          <cell r="F11">
            <v>5000</v>
          </cell>
          <cell r="G11">
            <v>5000</v>
          </cell>
          <cell r="H11">
            <v>2500</v>
          </cell>
          <cell r="I11">
            <v>5000</v>
          </cell>
          <cell r="J11">
            <v>5000</v>
          </cell>
        </row>
        <row r="12">
          <cell r="A12" t="str">
            <v xml:space="preserve"> 01-5904-10-19                          </v>
          </cell>
          <cell r="B12" t="str">
            <v xml:space="preserve"> ABIGAILS ARMS</v>
          </cell>
          <cell r="E12">
            <v>7000</v>
          </cell>
          <cell r="F12">
            <v>7000</v>
          </cell>
          <cell r="G12">
            <v>7000</v>
          </cell>
          <cell r="H12">
            <v>3500</v>
          </cell>
          <cell r="I12">
            <v>7000</v>
          </cell>
          <cell r="J12">
            <v>7000</v>
          </cell>
        </row>
        <row r="13">
          <cell r="A13" t="str">
            <v xml:space="preserve"> 01-5908-10-19                          </v>
          </cell>
          <cell r="B13" t="str">
            <v xml:space="preserve"> CASA                 </v>
          </cell>
          <cell r="E13">
            <v>5000</v>
          </cell>
          <cell r="F13">
            <v>5000</v>
          </cell>
          <cell r="G13">
            <v>5000</v>
          </cell>
          <cell r="H13">
            <v>2500</v>
          </cell>
          <cell r="I13">
            <v>5000</v>
          </cell>
          <cell r="J13">
            <v>5000</v>
          </cell>
        </row>
        <row r="14">
          <cell r="A14" t="str">
            <v xml:space="preserve"> 01-5910-10-19                          </v>
          </cell>
          <cell r="B14" t="str">
            <v xml:space="preserve"> MEALS ON WHEELS TEXOMA</v>
          </cell>
          <cell r="E14">
            <v>5000</v>
          </cell>
          <cell r="F14">
            <v>5000</v>
          </cell>
          <cell r="G14">
            <v>5000</v>
          </cell>
          <cell r="H14">
            <v>2500</v>
          </cell>
          <cell r="I14">
            <v>5000</v>
          </cell>
          <cell r="J14">
            <v>5000</v>
          </cell>
        </row>
        <row r="15">
          <cell r="A15" t="str">
            <v xml:space="preserve"> 01-5911-10-19                          </v>
          </cell>
          <cell r="B15" t="str">
            <v xml:space="preserve"> BOYS &amp; GIRLS CLUB</v>
          </cell>
          <cell r="E15">
            <v>12450</v>
          </cell>
          <cell r="F15">
            <v>12450</v>
          </cell>
          <cell r="G15">
            <v>12450</v>
          </cell>
          <cell r="H15">
            <v>0</v>
          </cell>
          <cell r="I15">
            <v>12450</v>
          </cell>
          <cell r="J15">
            <v>12450</v>
          </cell>
        </row>
        <row r="16">
          <cell r="A16" t="str">
            <v xml:space="preserve"> 01-5913-10-19                          </v>
          </cell>
          <cell r="B16" t="str">
            <v xml:space="preserve"> NOAH'S ARC           </v>
          </cell>
          <cell r="E16">
            <v>105000</v>
          </cell>
          <cell r="F16">
            <v>104850</v>
          </cell>
          <cell r="G16">
            <v>120000</v>
          </cell>
          <cell r="H16">
            <v>35550</v>
          </cell>
          <cell r="I16">
            <v>120000</v>
          </cell>
          <cell r="J16">
            <v>120000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12"/>
      <sheetName val="01-10-12 BOOK"/>
    </sheetNames>
    <sheetDataSet>
      <sheetData sheetId="0">
        <row r="10">
          <cell r="A10" t="str">
            <v xml:space="preserve"> 01-5101-10-12                          </v>
          </cell>
          <cell r="B10" t="str">
            <v xml:space="preserve"> SALARIES             </v>
          </cell>
          <cell r="E10">
            <v>142549</v>
          </cell>
          <cell r="F10">
            <v>141898.67000000001</v>
          </cell>
          <cell r="G10">
            <v>147956</v>
          </cell>
          <cell r="H10">
            <v>69786.25</v>
          </cell>
          <cell r="I10">
            <v>148566</v>
          </cell>
          <cell r="J10">
            <v>156833</v>
          </cell>
        </row>
        <row r="11">
          <cell r="A11" t="str">
            <v xml:space="preserve"> 01-5110-10-12                          </v>
          </cell>
          <cell r="B11" t="str">
            <v xml:space="preserve"> LONGEVITY            </v>
          </cell>
          <cell r="E11">
            <v>540</v>
          </cell>
          <cell r="F11">
            <v>540</v>
          </cell>
          <cell r="G11">
            <v>600</v>
          </cell>
          <cell r="H11">
            <v>600</v>
          </cell>
          <cell r="I11">
            <v>600</v>
          </cell>
          <cell r="J11">
            <v>660</v>
          </cell>
        </row>
        <row r="12">
          <cell r="A12" t="str">
            <v xml:space="preserve"> 01-5111-10-12                          </v>
          </cell>
          <cell r="B12" t="str">
            <v xml:space="preserve"> RETIREMENT           </v>
          </cell>
          <cell r="E12">
            <v>18519</v>
          </cell>
          <cell r="F12">
            <v>18435.41</v>
          </cell>
          <cell r="G12">
            <v>20053</v>
          </cell>
          <cell r="H12">
            <v>9408.5499999999993</v>
          </cell>
          <cell r="I12">
            <v>20166</v>
          </cell>
          <cell r="J12">
            <v>21825</v>
          </cell>
        </row>
        <row r="13">
          <cell r="A13" t="str">
            <v xml:space="preserve"> 01-5112-10-12                          </v>
          </cell>
          <cell r="B13" t="str">
            <v xml:space="preserve"> FICA                 </v>
          </cell>
          <cell r="E13">
            <v>11292</v>
          </cell>
          <cell r="F13">
            <v>11241.23</v>
          </cell>
          <cell r="G13">
            <v>11710</v>
          </cell>
          <cell r="H13">
            <v>5546.85</v>
          </cell>
          <cell r="I13">
            <v>11752</v>
          </cell>
          <cell r="J13">
            <v>11479</v>
          </cell>
        </row>
        <row r="14">
          <cell r="A14" t="str">
            <v xml:space="preserve"> 01-5116-10-12                          </v>
          </cell>
          <cell r="E14">
            <v>8248</v>
          </cell>
          <cell r="F14">
            <v>8245.68</v>
          </cell>
          <cell r="G14">
            <v>7829</v>
          </cell>
          <cell r="H14">
            <v>3868.68</v>
          </cell>
          <cell r="I14">
            <v>7979</v>
          </cell>
          <cell r="J14">
            <v>8919</v>
          </cell>
        </row>
        <row r="15">
          <cell r="A15" t="str">
            <v xml:space="preserve"> 01-5118-10-12                          </v>
          </cell>
          <cell r="B15" t="str">
            <v xml:space="preserve"> WORKER COMPENSATION  </v>
          </cell>
          <cell r="E15">
            <v>325</v>
          </cell>
          <cell r="F15">
            <v>322.77999999999997</v>
          </cell>
          <cell r="G15">
            <v>306</v>
          </cell>
          <cell r="H15">
            <v>145.15</v>
          </cell>
          <cell r="I15">
            <v>307</v>
          </cell>
          <cell r="J15">
            <v>245</v>
          </cell>
        </row>
        <row r="16">
          <cell r="A16" t="str">
            <v xml:space="preserve"> 01-5119-10-12                          </v>
          </cell>
          <cell r="B16" t="str">
            <v xml:space="preserve"> OTHER PAYROLL EXPENS </v>
          </cell>
          <cell r="E16">
            <v>260</v>
          </cell>
          <cell r="F16">
            <v>259.3</v>
          </cell>
          <cell r="G16">
            <v>260</v>
          </cell>
          <cell r="H16">
            <v>125.7</v>
          </cell>
          <cell r="I16">
            <v>420</v>
          </cell>
          <cell r="J16">
            <v>620</v>
          </cell>
        </row>
        <row r="19">
          <cell r="A19" t="str">
            <v xml:space="preserve"> 01-5201-10-12                          </v>
          </cell>
          <cell r="B19" t="str">
            <v xml:space="preserve"> OFFICE SUPPLIES      </v>
          </cell>
          <cell r="E19">
            <v>150</v>
          </cell>
          <cell r="F19">
            <v>145.13</v>
          </cell>
          <cell r="G19">
            <v>150</v>
          </cell>
          <cell r="H19">
            <v>205.71</v>
          </cell>
          <cell r="I19">
            <v>206</v>
          </cell>
          <cell r="J19">
            <v>200</v>
          </cell>
        </row>
        <row r="20">
          <cell r="A20" t="str">
            <v xml:space="preserve"> 01-5299-10-12                          </v>
          </cell>
          <cell r="B20" t="str">
            <v xml:space="preserve"> MISCELLANEOUS SUPPLI </v>
          </cell>
          <cell r="E20">
            <v>2000</v>
          </cell>
          <cell r="F20">
            <v>2429.34</v>
          </cell>
          <cell r="G20">
            <v>2750</v>
          </cell>
          <cell r="H20">
            <v>2023.97</v>
          </cell>
          <cell r="I20">
            <v>2750</v>
          </cell>
          <cell r="J20">
            <v>2750</v>
          </cell>
        </row>
        <row r="22">
          <cell r="A22" t="str">
            <v xml:space="preserve"> 01-5304-10-12                          </v>
          </cell>
          <cell r="B22" t="str">
            <v xml:space="preserve"> MACHINERY &amp; EQUIPMEN </v>
          </cell>
          <cell r="E22">
            <v>23742</v>
          </cell>
          <cell r="F22">
            <v>24302.39</v>
          </cell>
          <cell r="G22">
            <v>25941</v>
          </cell>
          <cell r="H22">
            <v>24091.31</v>
          </cell>
          <cell r="I22">
            <v>25941</v>
          </cell>
          <cell r="J22">
            <v>24932</v>
          </cell>
        </row>
        <row r="23">
          <cell r="A23" t="str">
            <v xml:space="preserve"> 01-5319-10-12                          </v>
          </cell>
          <cell r="B23" t="str">
            <v xml:space="preserve"> SOFTWARE MAINTENANCE </v>
          </cell>
          <cell r="E23">
            <v>44621</v>
          </cell>
          <cell r="F23">
            <v>48508.63</v>
          </cell>
          <cell r="G23">
            <v>51264</v>
          </cell>
          <cell r="H23">
            <v>39411.49</v>
          </cell>
          <cell r="I23">
            <v>51264</v>
          </cell>
          <cell r="J23">
            <v>131924</v>
          </cell>
        </row>
        <row r="25">
          <cell r="A25" t="str">
            <v xml:space="preserve"> 01-5401-10-12                          </v>
          </cell>
          <cell r="B25" t="str">
            <v xml:space="preserve"> COMMUNICATIONS       </v>
          </cell>
          <cell r="E25">
            <v>30634</v>
          </cell>
          <cell r="F25">
            <v>30778.18</v>
          </cell>
          <cell r="G25">
            <v>31312</v>
          </cell>
          <cell r="H25">
            <v>30327.77</v>
          </cell>
          <cell r="I25">
            <v>30328</v>
          </cell>
          <cell r="J25">
            <v>30952</v>
          </cell>
        </row>
        <row r="26">
          <cell r="A26" t="str">
            <v xml:space="preserve"> 01-5403-10-12                          </v>
          </cell>
          <cell r="B26" t="str">
            <v xml:space="preserve"> GENERAL INSURANCE    </v>
          </cell>
          <cell r="E26">
            <v>133</v>
          </cell>
          <cell r="F26">
            <v>106.05</v>
          </cell>
          <cell r="G26">
            <v>133</v>
          </cell>
          <cell r="H26">
            <v>66.14</v>
          </cell>
          <cell r="I26">
            <v>133</v>
          </cell>
          <cell r="J26">
            <v>1383</v>
          </cell>
        </row>
        <row r="27">
          <cell r="A27" t="str">
            <v xml:space="preserve"> 01-5404-10-12                          </v>
          </cell>
          <cell r="B27" t="str">
            <v xml:space="preserve"> PROFESSIONAL FEES    </v>
          </cell>
          <cell r="E27">
            <v>559</v>
          </cell>
          <cell r="F27">
            <v>558.17999999999995</v>
          </cell>
          <cell r="G27">
            <v>1200</v>
          </cell>
          <cell r="H27">
            <v>18</v>
          </cell>
          <cell r="I27">
            <v>1200</v>
          </cell>
          <cell r="J27">
            <v>1200</v>
          </cell>
        </row>
        <row r="28">
          <cell r="A28" t="str">
            <v xml:space="preserve"> 01-5406-10-12                          </v>
          </cell>
          <cell r="B28" t="str">
            <v xml:space="preserve"> TRAINING             </v>
          </cell>
          <cell r="E28">
            <v>2600</v>
          </cell>
          <cell r="F28">
            <v>318.74</v>
          </cell>
          <cell r="G28">
            <v>600</v>
          </cell>
          <cell r="H28">
            <v>318.74</v>
          </cell>
          <cell r="I28">
            <v>319</v>
          </cell>
          <cell r="J28">
            <v>500</v>
          </cell>
        </row>
        <row r="29">
          <cell r="A29" t="str">
            <v xml:space="preserve"> 01-5418-10-12                          </v>
          </cell>
          <cell r="B29" t="str">
            <v xml:space="preserve"> AUTO ALLOWANCE       </v>
          </cell>
          <cell r="E29">
            <v>3900</v>
          </cell>
          <cell r="F29">
            <v>3889.5</v>
          </cell>
          <cell r="G29">
            <v>3900</v>
          </cell>
          <cell r="H29">
            <v>1885.5</v>
          </cell>
          <cell r="I29">
            <v>3911</v>
          </cell>
          <cell r="J29">
            <v>5000</v>
          </cell>
        </row>
        <row r="32">
          <cell r="A32" t="str">
            <v xml:space="preserve"> 01-5508-10-12                          </v>
          </cell>
          <cell r="B32" t="str">
            <v xml:space="preserve"> OFFICE MACHINERY &amp; E </v>
          </cell>
          <cell r="E32">
            <v>32939</v>
          </cell>
          <cell r="F32">
            <v>8442.57</v>
          </cell>
          <cell r="G32">
            <v>30587</v>
          </cell>
          <cell r="H32">
            <v>19715.66</v>
          </cell>
          <cell r="I32">
            <v>56367</v>
          </cell>
          <cell r="J32">
            <v>18299</v>
          </cell>
        </row>
        <row r="34">
          <cell r="A34" t="str">
            <v xml:space="preserve"> 01-6508-10-12                          </v>
          </cell>
          <cell r="B34" t="str">
            <v xml:space="preserve"> OFFICE MACHINERY &amp; E </v>
          </cell>
          <cell r="E34">
            <v>60684</v>
          </cell>
          <cell r="F34">
            <v>78988.94</v>
          </cell>
          <cell r="G34">
            <v>63600</v>
          </cell>
          <cell r="H34">
            <v>42819.41</v>
          </cell>
          <cell r="I34">
            <v>42820</v>
          </cell>
          <cell r="J34">
            <v>71730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13"/>
      <sheetName val="01-10-13 BOOK"/>
    </sheetNames>
    <sheetDataSet>
      <sheetData sheetId="0">
        <row r="10">
          <cell r="A10" t="str">
            <v xml:space="preserve"> 01-5101-10-13                          </v>
          </cell>
          <cell r="B10" t="str">
            <v xml:space="preserve"> SALARIES             </v>
          </cell>
          <cell r="E10">
            <v>168056</v>
          </cell>
          <cell r="F10">
            <v>167132.74</v>
          </cell>
          <cell r="G10">
            <v>178301</v>
          </cell>
          <cell r="H10">
            <v>84627.79</v>
          </cell>
          <cell r="I10">
            <v>178603</v>
          </cell>
          <cell r="J10">
            <v>196799</v>
          </cell>
        </row>
        <row r="11">
          <cell r="A11" t="str">
            <v xml:space="preserve"> 01-5106-10-13                          </v>
          </cell>
          <cell r="B11" t="str">
            <v xml:space="preserve"> OVERTIME             </v>
          </cell>
          <cell r="E11">
            <v>1500</v>
          </cell>
          <cell r="F11">
            <v>2416.12</v>
          </cell>
          <cell r="G11">
            <v>3000</v>
          </cell>
          <cell r="H11">
            <v>2452.7199999999998</v>
          </cell>
          <cell r="I11">
            <v>6000</v>
          </cell>
          <cell r="J11">
            <v>5000</v>
          </cell>
        </row>
        <row r="12">
          <cell r="A12" t="str">
            <v xml:space="preserve"> 01-5110-10-13                          </v>
          </cell>
          <cell r="B12" t="str">
            <v xml:space="preserve"> LONGEVITY            </v>
          </cell>
          <cell r="E12">
            <v>1980</v>
          </cell>
          <cell r="F12">
            <v>1980</v>
          </cell>
          <cell r="G12">
            <v>2100</v>
          </cell>
          <cell r="H12">
            <v>2100</v>
          </cell>
          <cell r="I12">
            <v>2100</v>
          </cell>
          <cell r="J12">
            <v>2220</v>
          </cell>
        </row>
        <row r="13">
          <cell r="A13" t="str">
            <v xml:space="preserve"> 01-5111-10-13                          </v>
          </cell>
          <cell r="B13" t="str">
            <v xml:space="preserve"> RETIREMENT           </v>
          </cell>
          <cell r="E13">
            <v>22413</v>
          </cell>
          <cell r="F13">
            <v>22409.93</v>
          </cell>
          <cell r="G13">
            <v>24953</v>
          </cell>
          <cell r="H13">
            <v>12003.03</v>
          </cell>
          <cell r="I13">
            <v>25422</v>
          </cell>
          <cell r="J13">
            <v>27201</v>
          </cell>
        </row>
        <row r="14">
          <cell r="A14" t="str">
            <v xml:space="preserve"> 01-5112-10-13                          </v>
          </cell>
          <cell r="B14" t="str">
            <v xml:space="preserve"> FICA                 </v>
          </cell>
          <cell r="E14">
            <v>13263</v>
          </cell>
          <cell r="F14">
            <v>12944.9</v>
          </cell>
          <cell r="G14">
            <v>14572</v>
          </cell>
          <cell r="H14">
            <v>6717.97</v>
          </cell>
          <cell r="I14">
            <v>14154</v>
          </cell>
          <cell r="J14">
            <v>16149</v>
          </cell>
        </row>
        <row r="15">
          <cell r="A15" t="str">
            <v xml:space="preserve"> 01-5116-10-13                          </v>
          </cell>
          <cell r="B15" t="str">
            <v xml:space="preserve"> HEALTH/LIFE INSURANC </v>
          </cell>
          <cell r="E15">
            <v>16510</v>
          </cell>
          <cell r="F15">
            <v>16486.8</v>
          </cell>
          <cell r="G15">
            <v>15632</v>
          </cell>
          <cell r="H15">
            <v>7724.93</v>
          </cell>
          <cell r="I15">
            <v>15955</v>
          </cell>
          <cell r="J15">
            <v>17813</v>
          </cell>
        </row>
        <row r="16">
          <cell r="A16" t="str">
            <v xml:space="preserve"> 01-5118-10-13                          </v>
          </cell>
          <cell r="B16" t="str">
            <v xml:space="preserve"> WORKER COMPENSATION  </v>
          </cell>
          <cell r="E16">
            <v>392</v>
          </cell>
          <cell r="F16">
            <v>390.72</v>
          </cell>
          <cell r="G16">
            <v>381</v>
          </cell>
          <cell r="H16">
            <v>184.14</v>
          </cell>
          <cell r="I16">
            <v>386</v>
          </cell>
          <cell r="J16">
            <v>317</v>
          </cell>
        </row>
        <row r="17">
          <cell r="A17" t="str">
            <v xml:space="preserve"> 01-5119-10-13                          </v>
          </cell>
          <cell r="B17" t="str">
            <v xml:space="preserve"> OTHER PAYROLL EXPENS </v>
          </cell>
          <cell r="E17">
            <v>2820</v>
          </cell>
          <cell r="F17">
            <v>2812.1</v>
          </cell>
          <cell r="G17">
            <v>2820</v>
          </cell>
          <cell r="H17">
            <v>1363.22</v>
          </cell>
          <cell r="I17">
            <v>2987</v>
          </cell>
          <cell r="J17">
            <v>3180</v>
          </cell>
        </row>
        <row r="20">
          <cell r="A20" t="str">
            <v xml:space="preserve"> 01-5201-10-13                          </v>
          </cell>
          <cell r="B20" t="str">
            <v xml:space="preserve"> OFFICE SUPPLIES      </v>
          </cell>
          <cell r="E20">
            <v>2500</v>
          </cell>
          <cell r="F20">
            <v>2477.62</v>
          </cell>
          <cell r="G20">
            <v>2500</v>
          </cell>
          <cell r="H20">
            <v>879.9</v>
          </cell>
          <cell r="I20">
            <v>2500</v>
          </cell>
          <cell r="J20">
            <v>2500</v>
          </cell>
        </row>
        <row r="21">
          <cell r="A21" t="str">
            <v xml:space="preserve"> 01-5202-10-13                          </v>
          </cell>
          <cell r="B21" t="str">
            <v xml:space="preserve"> POSTAGE              </v>
          </cell>
          <cell r="E21">
            <v>200</v>
          </cell>
          <cell r="F21">
            <v>78.13</v>
          </cell>
          <cell r="G21">
            <v>150</v>
          </cell>
          <cell r="H21">
            <v>41.2</v>
          </cell>
          <cell r="I21">
            <v>150</v>
          </cell>
          <cell r="J21">
            <v>150</v>
          </cell>
        </row>
        <row r="22">
          <cell r="A22" t="str">
            <v xml:space="preserve"> 01-5299-10-13                          </v>
          </cell>
          <cell r="B22" t="str">
            <v xml:space="preserve"> MISCELLANEOUS SUPPLI </v>
          </cell>
          <cell r="E22">
            <v>3500</v>
          </cell>
          <cell r="F22">
            <v>84.53</v>
          </cell>
          <cell r="G22">
            <v>3500</v>
          </cell>
          <cell r="H22">
            <v>602.80999999999995</v>
          </cell>
          <cell r="I22">
            <v>3500</v>
          </cell>
          <cell r="J22">
            <v>2500</v>
          </cell>
        </row>
        <row r="24">
          <cell r="A24" t="str">
            <v>01-5319-10-13</v>
          </cell>
          <cell r="B24" t="str">
            <v>SOFTWARE MAINTENANCE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6375</v>
          </cell>
        </row>
        <row r="26">
          <cell r="A26" t="str">
            <v xml:space="preserve"> 01-5401-10-13                          </v>
          </cell>
          <cell r="B26" t="str">
            <v xml:space="preserve"> COMMUNICATIONS       </v>
          </cell>
          <cell r="E26">
            <v>3000</v>
          </cell>
          <cell r="F26">
            <v>2574.42</v>
          </cell>
          <cell r="G26">
            <v>3000</v>
          </cell>
          <cell r="H26">
            <v>1027.82</v>
          </cell>
          <cell r="I26">
            <v>2800</v>
          </cell>
          <cell r="J26">
            <v>3000</v>
          </cell>
        </row>
        <row r="27">
          <cell r="A27" t="str">
            <v xml:space="preserve"> 01-5402-10-13                          </v>
          </cell>
          <cell r="B27" t="str">
            <v xml:space="preserve"> DUES &amp; SUBSCRIPTIONS </v>
          </cell>
          <cell r="E27">
            <v>800</v>
          </cell>
          <cell r="F27">
            <v>609.12</v>
          </cell>
          <cell r="G27">
            <v>800</v>
          </cell>
          <cell r="H27">
            <v>539</v>
          </cell>
          <cell r="I27">
            <v>800</v>
          </cell>
          <cell r="J27">
            <v>2000</v>
          </cell>
        </row>
        <row r="28">
          <cell r="A28" t="str">
            <v xml:space="preserve"> 01-5403-10-13                          </v>
          </cell>
          <cell r="B28" t="str">
            <v xml:space="preserve"> GENERAL INSURANCE    </v>
          </cell>
          <cell r="E28">
            <v>245</v>
          </cell>
          <cell r="F28">
            <v>71.31</v>
          </cell>
          <cell r="G28">
            <v>245</v>
          </cell>
          <cell r="H28">
            <v>46.46</v>
          </cell>
          <cell r="I28">
            <v>120</v>
          </cell>
          <cell r="J28">
            <v>245</v>
          </cell>
        </row>
        <row r="29">
          <cell r="A29" t="str">
            <v xml:space="preserve"> 01-5404-10-13                          </v>
          </cell>
          <cell r="B29" t="str">
            <v xml:space="preserve"> PROFESSIONAL FEES    </v>
          </cell>
          <cell r="E29">
            <v>3500</v>
          </cell>
          <cell r="F29">
            <v>2222.25</v>
          </cell>
          <cell r="G29">
            <v>3500</v>
          </cell>
          <cell r="H29">
            <v>860.55</v>
          </cell>
          <cell r="I29">
            <v>7000</v>
          </cell>
          <cell r="J29">
            <v>3500</v>
          </cell>
        </row>
        <row r="30">
          <cell r="A30" t="str">
            <v xml:space="preserve"> 01-5406-10-13                          </v>
          </cell>
          <cell r="B30" t="str">
            <v xml:space="preserve"> TRAINING             </v>
          </cell>
          <cell r="E30">
            <v>3750</v>
          </cell>
          <cell r="F30">
            <v>3154.61</v>
          </cell>
          <cell r="G30">
            <v>13750</v>
          </cell>
          <cell r="H30">
            <v>8309.4699999999993</v>
          </cell>
          <cell r="I30">
            <v>13750</v>
          </cell>
          <cell r="J30">
            <v>3750</v>
          </cell>
        </row>
        <row r="31">
          <cell r="A31" t="str">
            <v xml:space="preserve"> 01-5409-10-13                          </v>
          </cell>
          <cell r="B31" t="str">
            <v xml:space="preserve"> CONTRACTUAL SERVICES </v>
          </cell>
          <cell r="E31">
            <v>5360</v>
          </cell>
          <cell r="F31">
            <v>5275.9</v>
          </cell>
          <cell r="G31">
            <v>5500</v>
          </cell>
          <cell r="H31">
            <v>5013.1899999999996</v>
          </cell>
          <cell r="I31">
            <v>5700</v>
          </cell>
          <cell r="J31">
            <v>5000</v>
          </cell>
        </row>
        <row r="32">
          <cell r="A32" t="str">
            <v xml:space="preserve"> 01-5418-10-13                          </v>
          </cell>
          <cell r="B32" t="str">
            <v xml:space="preserve"> AUTO ALLOWANCE       </v>
          </cell>
          <cell r="E32">
            <v>3900</v>
          </cell>
          <cell r="F32">
            <v>3889.5</v>
          </cell>
          <cell r="G32">
            <v>3900</v>
          </cell>
          <cell r="H32">
            <v>1885.5</v>
          </cell>
          <cell r="I32">
            <v>3911</v>
          </cell>
          <cell r="J32">
            <v>3900</v>
          </cell>
        </row>
        <row r="33">
          <cell r="A33" t="str">
            <v xml:space="preserve"> 01-5460-10-13                          </v>
          </cell>
          <cell r="B33" t="str">
            <v xml:space="preserve"> OFFICE EQUIPMENT REN </v>
          </cell>
          <cell r="E33">
            <v>2160</v>
          </cell>
          <cell r="F33">
            <v>2136</v>
          </cell>
          <cell r="G33">
            <v>2160</v>
          </cell>
          <cell r="H33">
            <v>890</v>
          </cell>
          <cell r="I33">
            <v>2160</v>
          </cell>
          <cell r="J33">
            <v>2200</v>
          </cell>
        </row>
        <row r="34">
          <cell r="A34" t="str">
            <v xml:space="preserve"> 01-5499-10-13                          </v>
          </cell>
          <cell r="B34" t="str">
            <v xml:space="preserve"> MISCELLANEOUS SERVIC </v>
          </cell>
          <cell r="E34">
            <v>2750</v>
          </cell>
          <cell r="F34">
            <v>7930.9</v>
          </cell>
          <cell r="G34">
            <v>2750</v>
          </cell>
          <cell r="H34">
            <v>870.41</v>
          </cell>
          <cell r="I34">
            <v>2750</v>
          </cell>
          <cell r="J34">
            <v>2750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14"/>
      <sheetName val="01-10-14 BOOK"/>
    </sheetNames>
    <sheetDataSet>
      <sheetData sheetId="0">
        <row r="10">
          <cell r="A10" t="str">
            <v xml:space="preserve"> 01-5101-10-14</v>
          </cell>
          <cell r="B10" t="str">
            <v xml:space="preserve"> SALARIES            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134520</v>
          </cell>
        </row>
        <row r="11">
          <cell r="A11" t="str">
            <v xml:space="preserve"> 01-5110-10-14</v>
          </cell>
          <cell r="B11" t="str">
            <v xml:space="preserve"> LONGEVITY            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 t="str">
            <v xml:space="preserve"> 01-5111-10-14</v>
          </cell>
          <cell r="B12" t="str">
            <v xml:space="preserve"> RETIREMENT           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19283</v>
          </cell>
        </row>
        <row r="13">
          <cell r="A13" t="str">
            <v xml:space="preserve"> 01-5112-10-14</v>
          </cell>
          <cell r="B13" t="str">
            <v xml:space="preserve"> FICA                 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11025</v>
          </cell>
        </row>
        <row r="14">
          <cell r="A14" t="str">
            <v xml:space="preserve"> 01-5116-10-14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17837</v>
          </cell>
        </row>
        <row r="15">
          <cell r="A15" t="str">
            <v xml:space="preserve"> 01-5118-10-14</v>
          </cell>
          <cell r="B15" t="str">
            <v xml:space="preserve"> WORKER COMPENSATION  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216</v>
          </cell>
        </row>
        <row r="16">
          <cell r="A16" t="str">
            <v xml:space="preserve"> 01-5119-10-14</v>
          </cell>
          <cell r="B16" t="str">
            <v xml:space="preserve"> OTHER PAYROLL EXPENS 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1600</v>
          </cell>
        </row>
        <row r="19">
          <cell r="A19" t="str">
            <v xml:space="preserve"> 01-5201-10-14</v>
          </cell>
          <cell r="B19" t="str">
            <v xml:space="preserve"> OFFICE SUPPLIES      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500</v>
          </cell>
        </row>
        <row r="20">
          <cell r="A20" t="str">
            <v xml:space="preserve"> 01-5299-10-14</v>
          </cell>
          <cell r="B20" t="str">
            <v xml:space="preserve"> MISCELLANEOUS SUPPLI 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1000</v>
          </cell>
        </row>
        <row r="22">
          <cell r="A22" t="str">
            <v xml:space="preserve"> 01-5304-10-14</v>
          </cell>
          <cell r="B22" t="str">
            <v xml:space="preserve"> MACHINERY &amp; EQUIPMEN 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 xml:space="preserve"> 01-5319-10-14</v>
          </cell>
          <cell r="B23" t="str">
            <v xml:space="preserve"> SOFTWARE MAINTENANCE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35499</v>
          </cell>
        </row>
        <row r="25">
          <cell r="A25" t="str">
            <v xml:space="preserve"> 01-5401-10-14</v>
          </cell>
          <cell r="B25" t="str">
            <v xml:space="preserve"> COMMUNICATIONS      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600</v>
          </cell>
        </row>
        <row r="26">
          <cell r="A26" t="str">
            <v xml:space="preserve"> 01-5403-10-14</v>
          </cell>
          <cell r="B26" t="str">
            <v xml:space="preserve"> GENERAL INSURANCE    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 xml:space="preserve"> 01-5404-10-14</v>
          </cell>
          <cell r="B27" t="str">
            <v xml:space="preserve"> PROFESSIONAL FEES    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4760</v>
          </cell>
        </row>
        <row r="28">
          <cell r="A28" t="str">
            <v xml:space="preserve"> 01-5405-10-14</v>
          </cell>
          <cell r="B28" t="str">
            <v xml:space="preserve"> ADVERTISING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15000</v>
          </cell>
        </row>
        <row r="29">
          <cell r="A29" t="str">
            <v xml:space="preserve"> 01-5406-10-14</v>
          </cell>
          <cell r="B29" t="str">
            <v xml:space="preserve"> TRAINING            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4100</v>
          </cell>
        </row>
        <row r="30">
          <cell r="A30" t="str">
            <v xml:space="preserve"> 01-5408-10-14</v>
          </cell>
          <cell r="B30" t="str">
            <v xml:space="preserve"> ELECTRIC UTILITY SER 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 xml:space="preserve"> 01-5418-10-14</v>
          </cell>
          <cell r="B31" t="str">
            <v xml:space="preserve"> AUTO ALLOWANCE       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8000</v>
          </cell>
        </row>
        <row r="33">
          <cell r="A33" t="str">
            <v xml:space="preserve"> 01-5508-10-14</v>
          </cell>
          <cell r="B33" t="str">
            <v xml:space="preserve"> OFFICE MACHINERY &amp; E 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10000</v>
          </cell>
        </row>
        <row r="35">
          <cell r="A35" t="str">
            <v xml:space="preserve"> 01-6508-10-14</v>
          </cell>
          <cell r="B35" t="str">
            <v xml:space="preserve"> OFFICE MACHINERY &amp; E 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43">
          <cell r="G43" t="str">
            <v>BUDGETED</v>
          </cell>
        </row>
        <row r="44">
          <cell r="D44">
            <v>2021</v>
          </cell>
          <cell r="E44">
            <v>2022</v>
          </cell>
          <cell r="F44">
            <v>2023</v>
          </cell>
          <cell r="G44">
            <v>2024</v>
          </cell>
          <cell r="H44">
            <v>2025</v>
          </cell>
        </row>
        <row r="46">
          <cell r="B46"/>
          <cell r="D46"/>
          <cell r="E46"/>
          <cell r="F46"/>
          <cell r="H46"/>
        </row>
        <row r="47">
          <cell r="B47"/>
          <cell r="D47"/>
          <cell r="E47"/>
          <cell r="F47"/>
          <cell r="H47"/>
        </row>
        <row r="48">
          <cell r="B48"/>
          <cell r="D48"/>
          <cell r="E48"/>
          <cell r="F48"/>
          <cell r="H48"/>
        </row>
        <row r="49">
          <cell r="B49"/>
          <cell r="D49"/>
          <cell r="E49"/>
          <cell r="F49"/>
          <cell r="H49"/>
        </row>
        <row r="50">
          <cell r="B50"/>
          <cell r="D50"/>
          <cell r="E50"/>
          <cell r="F50"/>
          <cell r="H50"/>
        </row>
        <row r="51">
          <cell r="B51"/>
          <cell r="D51"/>
          <cell r="E51"/>
          <cell r="F51"/>
          <cell r="H51"/>
        </row>
        <row r="52">
          <cell r="B52"/>
          <cell r="D52"/>
          <cell r="E52"/>
          <cell r="F52"/>
          <cell r="H52"/>
        </row>
        <row r="53">
          <cell r="B53"/>
          <cell r="D53"/>
          <cell r="E53"/>
          <cell r="F53"/>
          <cell r="H53"/>
        </row>
        <row r="54">
          <cell r="B54"/>
          <cell r="D54"/>
          <cell r="E54"/>
          <cell r="F54"/>
          <cell r="H54"/>
        </row>
        <row r="55">
          <cell r="B55"/>
          <cell r="D55"/>
          <cell r="E55"/>
          <cell r="F55"/>
          <cell r="H55"/>
        </row>
        <row r="56">
          <cell r="B56"/>
          <cell r="D56"/>
          <cell r="E56"/>
          <cell r="F56"/>
          <cell r="H56"/>
        </row>
        <row r="57">
          <cell r="B57"/>
          <cell r="D57"/>
          <cell r="E57"/>
          <cell r="F57"/>
          <cell r="H57"/>
        </row>
        <row r="62">
          <cell r="B62" t="str">
            <v>COMMUNICATIONS AND OUTREACH</v>
          </cell>
        </row>
        <row r="63">
          <cell r="B63" t="str">
            <v>COMMUNICATIONS AND OUTREACH DIRECTOR</v>
          </cell>
          <cell r="D63">
            <v>1</v>
          </cell>
          <cell r="E63">
            <v>1</v>
          </cell>
          <cell r="F63">
            <v>1</v>
          </cell>
          <cell r="G63">
            <v>1</v>
          </cell>
        </row>
        <row r="65">
          <cell r="B65" t="str">
            <v>TOTAL COMMUNICATIONS AND OUTREACH</v>
          </cell>
        </row>
      </sheetData>
      <sheetData sheetId="1">
        <row r="89">
          <cell r="B89" t="str">
            <v>PERSONNEL</v>
          </cell>
          <cell r="H89">
            <v>184481</v>
          </cell>
        </row>
        <row r="90">
          <cell r="B90" t="str">
            <v>SUPPLIES</v>
          </cell>
          <cell r="H90">
            <v>1500</v>
          </cell>
        </row>
        <row r="91">
          <cell r="B91" t="str">
            <v>MAINTENANCE</v>
          </cell>
          <cell r="H91">
            <v>35499</v>
          </cell>
        </row>
        <row r="92">
          <cell r="B92" t="str">
            <v>SERVICES</v>
          </cell>
          <cell r="H92">
            <v>32460</v>
          </cell>
        </row>
        <row r="93">
          <cell r="B93" t="str">
            <v>MINOR EQUIPMENT/PROJECTS</v>
          </cell>
          <cell r="H93">
            <v>10000</v>
          </cell>
        </row>
        <row r="94">
          <cell r="B94" t="str">
            <v>CAPITAL EQUIPMENT/PROJECTS</v>
          </cell>
          <cell r="H94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21"/>
      <sheetName val="10-10-21"/>
      <sheetName val="21-10-21"/>
      <sheetName val="27-10-21"/>
      <sheetName val="01-10-21 BOOK"/>
      <sheetName val="10-10-21 Book"/>
      <sheetName val="21-10-21 Book"/>
      <sheetName val="27-10-21 Book"/>
    </sheetNames>
    <sheetDataSet>
      <sheetData sheetId="0">
        <row r="4">
          <cell r="A4" t="str">
            <v>BUDGET 2024-2025</v>
          </cell>
          <cell r="B4"/>
          <cell r="C4"/>
          <cell r="D4"/>
          <cell r="E4"/>
          <cell r="F4"/>
          <cell r="G4"/>
          <cell r="H4"/>
          <cell r="I4"/>
          <cell r="J4"/>
        </row>
        <row r="7">
          <cell r="E7" t="str">
            <v>2022-23</v>
          </cell>
          <cell r="F7" t="str">
            <v>2022-23</v>
          </cell>
          <cell r="G7" t="str">
            <v>2023-24</v>
          </cell>
          <cell r="H7" t="str">
            <v>2023-24</v>
          </cell>
          <cell r="I7" t="str">
            <v>2023-24</v>
          </cell>
          <cell r="J7" t="str">
            <v>2024-25</v>
          </cell>
        </row>
        <row r="8">
          <cell r="F8" t="str">
            <v>ACTUAL</v>
          </cell>
          <cell r="G8" t="str">
            <v>ADOPTED</v>
          </cell>
        </row>
        <row r="9">
          <cell r="E9" t="str">
            <v xml:space="preserve"> BUDGET</v>
          </cell>
          <cell r="G9" t="str">
            <v xml:space="preserve"> BUDGET</v>
          </cell>
          <cell r="H9" t="str">
            <v>SIX MONTHS</v>
          </cell>
        </row>
        <row r="10">
          <cell r="A10" t="str">
            <v xml:space="preserve"> 01-5101-10-21                          </v>
          </cell>
          <cell r="B10" t="str">
            <v xml:space="preserve"> SALARIES             </v>
          </cell>
          <cell r="E10">
            <v>188359</v>
          </cell>
          <cell r="F10">
            <v>188348.19</v>
          </cell>
          <cell r="G10">
            <v>196424</v>
          </cell>
          <cell r="H10">
            <v>95782.74</v>
          </cell>
          <cell r="I10">
            <v>201606</v>
          </cell>
          <cell r="J10">
            <v>214570</v>
          </cell>
        </row>
        <row r="11">
          <cell r="A11" t="str">
            <v xml:space="preserve"> 01-5106-10-21                          </v>
          </cell>
          <cell r="B11" t="str">
            <v xml:space="preserve"> OVERTIME             </v>
          </cell>
          <cell r="E11">
            <v>4500</v>
          </cell>
          <cell r="F11">
            <v>1129.01</v>
          </cell>
          <cell r="G11">
            <v>4500</v>
          </cell>
          <cell r="H11">
            <v>409.86</v>
          </cell>
          <cell r="I11">
            <v>4500</v>
          </cell>
          <cell r="J11">
            <v>4500</v>
          </cell>
        </row>
        <row r="12">
          <cell r="A12" t="str">
            <v xml:space="preserve"> 01-5110-10-21                          </v>
          </cell>
          <cell r="B12" t="str">
            <v xml:space="preserve"> LONGEVITY            </v>
          </cell>
          <cell r="E12">
            <v>1320</v>
          </cell>
          <cell r="F12">
            <v>1320</v>
          </cell>
          <cell r="G12">
            <v>1560</v>
          </cell>
          <cell r="H12">
            <v>1560</v>
          </cell>
          <cell r="I12">
            <v>1560</v>
          </cell>
          <cell r="J12">
            <v>1500</v>
          </cell>
        </row>
        <row r="13">
          <cell r="A13" t="str">
            <v xml:space="preserve"> 01-5111-10-21                          </v>
          </cell>
          <cell r="B13" t="str">
            <v xml:space="preserve"> RETIREMENT           </v>
          </cell>
          <cell r="E13">
            <v>25321</v>
          </cell>
          <cell r="F13">
            <v>24863.4</v>
          </cell>
          <cell r="G13">
            <v>27862</v>
          </cell>
          <cell r="H13">
            <v>13152.28</v>
          </cell>
          <cell r="I13">
            <v>28298</v>
          </cell>
          <cell r="J13">
            <v>30658</v>
          </cell>
        </row>
        <row r="14">
          <cell r="A14" t="str">
            <v xml:space="preserve"> 01-5112-10-21                          </v>
          </cell>
          <cell r="B14" t="str">
            <v xml:space="preserve"> FICA                 </v>
          </cell>
          <cell r="E14">
            <v>15094</v>
          </cell>
          <cell r="F14">
            <v>14553.61</v>
          </cell>
          <cell r="G14">
            <v>16270</v>
          </cell>
          <cell r="H14">
            <v>7481.7</v>
          </cell>
          <cell r="I14">
            <v>16167</v>
          </cell>
          <cell r="J14">
            <v>17528</v>
          </cell>
        </row>
        <row r="15">
          <cell r="A15" t="str">
            <v xml:space="preserve"> 01-5116-10-21                          </v>
          </cell>
          <cell r="B15" t="str">
            <v xml:space="preserve"> HEALTH/LIFE INSURANC </v>
          </cell>
          <cell r="E15">
            <v>28191</v>
          </cell>
          <cell r="F15">
            <v>24732.48</v>
          </cell>
          <cell r="G15">
            <v>31238</v>
          </cell>
          <cell r="H15">
            <v>11609.75</v>
          </cell>
          <cell r="I15">
            <v>26719</v>
          </cell>
          <cell r="J15">
            <v>35603</v>
          </cell>
        </row>
        <row r="16">
          <cell r="A16" t="str">
            <v xml:space="preserve"> 01-5118-10-21                          </v>
          </cell>
          <cell r="E16">
            <v>444</v>
          </cell>
          <cell r="F16">
            <v>434.53</v>
          </cell>
          <cell r="G16">
            <v>425</v>
          </cell>
          <cell r="H16">
            <v>202.66</v>
          </cell>
          <cell r="I16">
            <v>431</v>
          </cell>
          <cell r="J16">
            <v>344</v>
          </cell>
        </row>
        <row r="17">
          <cell r="A17" t="str">
            <v xml:space="preserve"> 01-5119-10-21                          </v>
          </cell>
          <cell r="B17" t="str">
            <v xml:space="preserve"> OTHER PAYROLL EXPENS </v>
          </cell>
          <cell r="E17">
            <v>1920</v>
          </cell>
          <cell r="F17">
            <v>2076.7800000000002</v>
          </cell>
          <cell r="G17">
            <v>1920</v>
          </cell>
          <cell r="H17">
            <v>1132.97</v>
          </cell>
          <cell r="I17">
            <v>2696</v>
          </cell>
          <cell r="J17">
            <v>3280</v>
          </cell>
        </row>
        <row r="19">
          <cell r="A19" t="str">
            <v xml:space="preserve"> 01-5201-10-21                          </v>
          </cell>
          <cell r="B19" t="str">
            <v xml:space="preserve"> OFFICE SUPPLIES      </v>
          </cell>
          <cell r="E19">
            <v>1500</v>
          </cell>
          <cell r="F19">
            <v>1727.23</v>
          </cell>
          <cell r="G19">
            <v>2000</v>
          </cell>
          <cell r="H19">
            <v>1305.52</v>
          </cell>
          <cell r="I19">
            <v>2000</v>
          </cell>
          <cell r="J19">
            <v>2000</v>
          </cell>
        </row>
        <row r="20">
          <cell r="A20" t="str">
            <v xml:space="preserve"> 01-5202-10-21                          </v>
          </cell>
          <cell r="B20" t="str">
            <v xml:space="preserve"> POSTAGE              </v>
          </cell>
          <cell r="E20">
            <v>2000</v>
          </cell>
          <cell r="F20">
            <v>1622.99</v>
          </cell>
          <cell r="G20">
            <v>2400</v>
          </cell>
          <cell r="H20">
            <v>712.1</v>
          </cell>
          <cell r="I20">
            <v>2400</v>
          </cell>
          <cell r="J20">
            <v>2400</v>
          </cell>
        </row>
        <row r="21">
          <cell r="A21" t="str">
            <v xml:space="preserve"> 01-5299-10-21                          </v>
          </cell>
          <cell r="B21" t="str">
            <v xml:space="preserve"> MISCELLANEOUS SUPPLI </v>
          </cell>
          <cell r="E21">
            <v>2000</v>
          </cell>
          <cell r="F21">
            <v>2694.53</v>
          </cell>
          <cell r="G21">
            <v>2500</v>
          </cell>
          <cell r="H21">
            <v>2099.4699999999998</v>
          </cell>
          <cell r="I21">
            <v>2500</v>
          </cell>
          <cell r="J21">
            <v>2500</v>
          </cell>
        </row>
        <row r="23">
          <cell r="A23" t="str">
            <v xml:space="preserve"> 01-5319-10-21                          </v>
          </cell>
          <cell r="B23" t="str">
            <v xml:space="preserve"> SOFTWARE MAINTENANCE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5">
          <cell r="A25" t="str">
            <v xml:space="preserve"> 01-5403-10-21                          </v>
          </cell>
          <cell r="B25" t="str">
            <v xml:space="preserve"> GENERAL INSURANCE    </v>
          </cell>
          <cell r="E25">
            <v>130</v>
          </cell>
          <cell r="F25">
            <v>85.56</v>
          </cell>
          <cell r="G25">
            <v>221</v>
          </cell>
          <cell r="H25">
            <v>51.92</v>
          </cell>
          <cell r="I25">
            <v>221</v>
          </cell>
          <cell r="J25">
            <v>221</v>
          </cell>
        </row>
        <row r="26">
          <cell r="A26" t="str">
            <v xml:space="preserve"> 01-5404-10-21                          </v>
          </cell>
          <cell r="B26" t="str">
            <v xml:space="preserve"> PROFESSIONAL FEES    </v>
          </cell>
          <cell r="E26">
            <v>18000</v>
          </cell>
          <cell r="F26">
            <v>16572</v>
          </cell>
          <cell r="G26">
            <v>18000</v>
          </cell>
          <cell r="H26">
            <v>6072</v>
          </cell>
          <cell r="I26">
            <v>18000</v>
          </cell>
          <cell r="J26">
            <v>18000</v>
          </cell>
        </row>
        <row r="27">
          <cell r="A27" t="str">
            <v xml:space="preserve"> 01-5406-10-21                          </v>
          </cell>
          <cell r="B27" t="str">
            <v xml:space="preserve"> TRAVEL, TRAINING &amp; S </v>
          </cell>
          <cell r="E27">
            <v>2000</v>
          </cell>
          <cell r="F27">
            <v>2190.38</v>
          </cell>
          <cell r="G27">
            <v>2500</v>
          </cell>
          <cell r="H27">
            <v>1830.47</v>
          </cell>
          <cell r="I27">
            <v>2500</v>
          </cell>
          <cell r="J27">
            <v>2500</v>
          </cell>
        </row>
        <row r="28">
          <cell r="A28" t="str">
            <v xml:space="preserve"> 01-5418-10-21                          </v>
          </cell>
          <cell r="B28" t="str">
            <v xml:space="preserve"> AUTO ALLOWANCE       </v>
          </cell>
          <cell r="E28">
            <v>5280</v>
          </cell>
          <cell r="F28">
            <v>5265.86</v>
          </cell>
          <cell r="G28">
            <v>5280</v>
          </cell>
          <cell r="H28">
            <v>2552.7199999999998</v>
          </cell>
          <cell r="I28">
            <v>5294</v>
          </cell>
          <cell r="J28">
            <v>5280</v>
          </cell>
        </row>
        <row r="29">
          <cell r="A29" t="str">
            <v xml:space="preserve"> 01-5499-10-21                          </v>
          </cell>
          <cell r="B29" t="str">
            <v xml:space="preserve"> MISCELLANEOUS SERVIC </v>
          </cell>
          <cell r="E29">
            <v>2000</v>
          </cell>
          <cell r="F29">
            <v>966.11</v>
          </cell>
          <cell r="G29">
            <v>3500</v>
          </cell>
          <cell r="H29">
            <v>495.4</v>
          </cell>
          <cell r="I29">
            <v>3500</v>
          </cell>
          <cell r="J29">
            <v>3500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43"/>
      <sheetName val="01-10-43 Book"/>
    </sheetNames>
    <sheetDataSet>
      <sheetData sheetId="0">
        <row r="10">
          <cell r="A10" t="str">
            <v xml:space="preserve"> 01-5101-10-43                          </v>
          </cell>
          <cell r="B10" t="str">
            <v xml:space="preserve"> SALARIES             </v>
          </cell>
          <cell r="E10">
            <v>72605</v>
          </cell>
          <cell r="F10">
            <v>72877.89</v>
          </cell>
          <cell r="G10">
            <v>76461</v>
          </cell>
          <cell r="H10">
            <v>36310.720000000001</v>
          </cell>
          <cell r="I10">
            <v>76557</v>
          </cell>
          <cell r="J10">
            <v>110766</v>
          </cell>
        </row>
        <row r="11">
          <cell r="A11" t="str">
            <v xml:space="preserve"> 01-5106-10-43                          </v>
          </cell>
          <cell r="B11" t="str">
            <v xml:space="preserve"> OVERTIME             </v>
          </cell>
          <cell r="E11">
            <v>3000</v>
          </cell>
          <cell r="F11">
            <v>1736.09</v>
          </cell>
          <cell r="G11">
            <v>3000</v>
          </cell>
          <cell r="H11">
            <v>417.46</v>
          </cell>
          <cell r="I11">
            <v>3000</v>
          </cell>
          <cell r="J11">
            <v>3000</v>
          </cell>
        </row>
        <row r="12">
          <cell r="A12" t="str">
            <v xml:space="preserve"> 01-5107-10-43                          </v>
          </cell>
          <cell r="B12" t="str">
            <v xml:space="preserve"> HOLIDAY PAY          </v>
          </cell>
          <cell r="E12">
            <v>400</v>
          </cell>
          <cell r="F12">
            <v>390.49</v>
          </cell>
          <cell r="G12">
            <v>400</v>
          </cell>
          <cell r="H12">
            <v>53.73</v>
          </cell>
          <cell r="I12">
            <v>400</v>
          </cell>
          <cell r="J12">
            <v>400</v>
          </cell>
        </row>
        <row r="13">
          <cell r="A13" t="str">
            <v xml:space="preserve"> 01-5110-10-43                          </v>
          </cell>
          <cell r="B13" t="str">
            <v xml:space="preserve"> LONGEVITY            </v>
          </cell>
          <cell r="E13">
            <v>600</v>
          </cell>
          <cell r="F13">
            <v>600</v>
          </cell>
          <cell r="G13">
            <v>720</v>
          </cell>
          <cell r="H13">
            <v>720</v>
          </cell>
          <cell r="I13">
            <v>720</v>
          </cell>
          <cell r="J13">
            <v>840</v>
          </cell>
        </row>
        <row r="14">
          <cell r="A14" t="str">
            <v xml:space="preserve"> 01-5111-10-43                          </v>
          </cell>
          <cell r="B14" t="str">
            <v xml:space="preserve"> RETIREMENT           </v>
          </cell>
          <cell r="E14">
            <v>9733</v>
          </cell>
          <cell r="F14">
            <v>9606.6</v>
          </cell>
          <cell r="G14">
            <v>10682</v>
          </cell>
          <cell r="H14">
            <v>4920.34</v>
          </cell>
          <cell r="I14">
            <v>10712</v>
          </cell>
          <cell r="J14">
            <v>15516</v>
          </cell>
        </row>
        <row r="15">
          <cell r="A15" t="str">
            <v xml:space="preserve"> 01-5112-10-43                          </v>
          </cell>
          <cell r="B15" t="str">
            <v xml:space="preserve"> FICA                 </v>
          </cell>
          <cell r="E15">
            <v>5854</v>
          </cell>
          <cell r="F15">
            <v>5741.81</v>
          </cell>
          <cell r="G15">
            <v>6238</v>
          </cell>
          <cell r="H15">
            <v>2864.74</v>
          </cell>
          <cell r="I15">
            <v>6199</v>
          </cell>
          <cell r="J15">
            <v>8871</v>
          </cell>
        </row>
        <row r="16">
          <cell r="A16" t="str">
            <v xml:space="preserve"> 01-5116-10-43                          </v>
          </cell>
          <cell r="B16" t="str">
            <v xml:space="preserve"> HEALTH/LIFE INSURANC </v>
          </cell>
          <cell r="E16">
            <v>16474</v>
          </cell>
          <cell r="F16">
            <v>16452.48</v>
          </cell>
          <cell r="G16">
            <v>15606</v>
          </cell>
          <cell r="H16">
            <v>7721</v>
          </cell>
          <cell r="I16">
            <v>15938</v>
          </cell>
          <cell r="J16">
            <v>26684</v>
          </cell>
        </row>
        <row r="17">
          <cell r="A17" t="str">
            <v xml:space="preserve"> 01-5118-10-43                          </v>
          </cell>
          <cell r="B17" t="str">
            <v xml:space="preserve"> WORKER COMPENSATION  </v>
          </cell>
          <cell r="E17">
            <v>1254</v>
          </cell>
          <cell r="F17">
            <v>1207.6600000000001</v>
          </cell>
          <cell r="G17">
            <v>1245</v>
          </cell>
          <cell r="H17">
            <v>561.04</v>
          </cell>
          <cell r="I17">
            <v>1247</v>
          </cell>
          <cell r="J17">
            <v>1623</v>
          </cell>
        </row>
        <row r="18">
          <cell r="A18" t="str">
            <v xml:space="preserve"> 01-5119-10-43                          </v>
          </cell>
          <cell r="B18" t="str">
            <v xml:space="preserve"> OTHER PAYROLL EXPENS </v>
          </cell>
          <cell r="E18">
            <v>960</v>
          </cell>
          <cell r="F18">
            <v>957.34</v>
          </cell>
          <cell r="G18">
            <v>960</v>
          </cell>
          <cell r="H18">
            <v>464.08</v>
          </cell>
          <cell r="I18">
            <v>963</v>
          </cell>
          <cell r="J18">
            <v>960</v>
          </cell>
        </row>
        <row r="21">
          <cell r="A21" t="str">
            <v xml:space="preserve"> 01-5201-10-43                          </v>
          </cell>
          <cell r="B21" t="str">
            <v xml:space="preserve"> OFFICE SUPPLIES      </v>
          </cell>
          <cell r="E21">
            <v>2500</v>
          </cell>
          <cell r="F21">
            <v>1657.11</v>
          </cell>
          <cell r="G21">
            <v>2500</v>
          </cell>
          <cell r="H21">
            <v>1271.6400000000001</v>
          </cell>
          <cell r="I21">
            <v>2500</v>
          </cell>
          <cell r="J21">
            <v>2700</v>
          </cell>
        </row>
        <row r="22">
          <cell r="A22" t="str">
            <v xml:space="preserve"> 01-5202-10-43                          </v>
          </cell>
          <cell r="B22" t="str">
            <v xml:space="preserve"> POSTAGE              </v>
          </cell>
          <cell r="E22">
            <v>400</v>
          </cell>
          <cell r="F22">
            <v>19.079999999999998</v>
          </cell>
          <cell r="G22">
            <v>400</v>
          </cell>
          <cell r="H22">
            <v>0</v>
          </cell>
          <cell r="I22">
            <v>400</v>
          </cell>
          <cell r="J22">
            <v>400</v>
          </cell>
        </row>
        <row r="23">
          <cell r="A23" t="str">
            <v xml:space="preserve"> 01-5208-10-43                          </v>
          </cell>
          <cell r="B23" t="str">
            <v xml:space="preserve"> CLEANING SUPPLIES    </v>
          </cell>
          <cell r="E23">
            <v>3290</v>
          </cell>
          <cell r="F23">
            <v>7096.23</v>
          </cell>
          <cell r="G23">
            <v>3290</v>
          </cell>
          <cell r="H23">
            <v>615.37</v>
          </cell>
          <cell r="I23">
            <v>3290</v>
          </cell>
          <cell r="J23">
            <v>4000</v>
          </cell>
        </row>
        <row r="24">
          <cell r="A24" t="str">
            <v xml:space="preserve"> 01-5295-10-43                          </v>
          </cell>
          <cell r="B24" t="str">
            <v xml:space="preserve"> TABLE &amp; CHAIR REPLAC </v>
          </cell>
          <cell r="E24">
            <v>4000</v>
          </cell>
          <cell r="F24">
            <v>326.87</v>
          </cell>
          <cell r="G24">
            <v>4000</v>
          </cell>
          <cell r="H24">
            <v>0</v>
          </cell>
          <cell r="I24">
            <v>4000</v>
          </cell>
          <cell r="J24">
            <v>7000</v>
          </cell>
        </row>
        <row r="25">
          <cell r="A25" t="str">
            <v xml:space="preserve"> 01-5299-10-43                          </v>
          </cell>
          <cell r="B25" t="str">
            <v xml:space="preserve"> MISCELLANEOUS SUPPLI </v>
          </cell>
          <cell r="E25">
            <v>2010</v>
          </cell>
          <cell r="F25">
            <v>2485.27</v>
          </cell>
          <cell r="G25">
            <v>2010</v>
          </cell>
          <cell r="H25">
            <v>1089.3800000000001</v>
          </cell>
          <cell r="I25">
            <v>2010</v>
          </cell>
          <cell r="J25">
            <v>2500</v>
          </cell>
        </row>
        <row r="26">
          <cell r="I26"/>
          <cell r="J26"/>
        </row>
        <row r="28">
          <cell r="A28" t="str">
            <v xml:space="preserve"> 01-5302-10-43                          </v>
          </cell>
          <cell r="B28" t="str">
            <v xml:space="preserve"> BUILDING MAINTENANCE </v>
          </cell>
          <cell r="E28">
            <v>13000</v>
          </cell>
          <cell r="F28">
            <v>12059.76</v>
          </cell>
          <cell r="G28">
            <v>13000</v>
          </cell>
          <cell r="H28">
            <v>3203.87</v>
          </cell>
          <cell r="I28">
            <v>13000</v>
          </cell>
          <cell r="J28">
            <v>17000</v>
          </cell>
        </row>
        <row r="29">
          <cell r="A29" t="str">
            <v xml:space="preserve"> 01-5303-10-43                          </v>
          </cell>
          <cell r="B29" t="str">
            <v xml:space="preserve"> GROUNDS MAINTENANCE  </v>
          </cell>
          <cell r="E29">
            <v>1700</v>
          </cell>
          <cell r="F29">
            <v>1501.6399999999999</v>
          </cell>
          <cell r="G29">
            <v>1700</v>
          </cell>
          <cell r="H29">
            <v>1564.8</v>
          </cell>
          <cell r="I29">
            <v>1700</v>
          </cell>
          <cell r="J29">
            <v>2500</v>
          </cell>
        </row>
        <row r="30">
          <cell r="A30" t="str">
            <v xml:space="preserve"> 01-5304-10-43                          </v>
          </cell>
          <cell r="B30" t="str">
            <v xml:space="preserve"> MACHINERY &amp; EQUIPMEN </v>
          </cell>
          <cell r="E30">
            <v>2700</v>
          </cell>
          <cell r="F30">
            <v>1387.79</v>
          </cell>
          <cell r="G30">
            <v>2700</v>
          </cell>
          <cell r="H30">
            <v>149.47999999999999</v>
          </cell>
          <cell r="I30">
            <v>2700</v>
          </cell>
          <cell r="J30">
            <v>2700</v>
          </cell>
        </row>
        <row r="31">
          <cell r="A31" t="str">
            <v xml:space="preserve"> 01-5305-10-43                          </v>
          </cell>
          <cell r="B31" t="str">
            <v xml:space="preserve"> VEHICLE MAINTENANCE  </v>
          </cell>
          <cell r="E31">
            <v>1000</v>
          </cell>
          <cell r="F31">
            <v>2173.8000000000002</v>
          </cell>
          <cell r="G31">
            <v>1000</v>
          </cell>
          <cell r="H31">
            <v>555.08000000000004</v>
          </cell>
          <cell r="I31">
            <v>1000</v>
          </cell>
          <cell r="J31">
            <v>1000</v>
          </cell>
        </row>
        <row r="32">
          <cell r="A32" t="str">
            <v xml:space="preserve"> 01-5309-10-43                          </v>
          </cell>
          <cell r="B32" t="str">
            <v xml:space="preserve"> OFFICE EQUIPMENT MAI </v>
          </cell>
          <cell r="E32">
            <v>425</v>
          </cell>
          <cell r="F32">
            <v>108.23</v>
          </cell>
          <cell r="G32">
            <v>425</v>
          </cell>
          <cell r="H32">
            <v>0</v>
          </cell>
          <cell r="I32">
            <v>425</v>
          </cell>
          <cell r="J32">
            <v>450</v>
          </cell>
        </row>
        <row r="33">
          <cell r="I33"/>
          <cell r="J33"/>
        </row>
        <row r="35">
          <cell r="A35" t="str">
            <v xml:space="preserve"> 01-5401-10-43                          </v>
          </cell>
          <cell r="B35" t="str">
            <v xml:space="preserve"> COMMUNICATIONS       </v>
          </cell>
          <cell r="E35">
            <v>2445</v>
          </cell>
          <cell r="F35">
            <v>1546.15</v>
          </cell>
          <cell r="G35">
            <v>2445</v>
          </cell>
          <cell r="H35">
            <v>951.29</v>
          </cell>
          <cell r="I35">
            <v>2445</v>
          </cell>
          <cell r="J35">
            <v>2445</v>
          </cell>
        </row>
        <row r="36">
          <cell r="A36" t="str">
            <v xml:space="preserve"> 01-5402-10-43                          </v>
          </cell>
          <cell r="B36" t="str">
            <v xml:space="preserve"> DUES &amp; SUBSCRIPTIONS </v>
          </cell>
          <cell r="E36">
            <v>0</v>
          </cell>
          <cell r="F36">
            <v>12.98</v>
          </cell>
          <cell r="G36">
            <v>0</v>
          </cell>
          <cell r="H36">
            <v>56.5</v>
          </cell>
          <cell r="I36">
            <v>100</v>
          </cell>
          <cell r="J36">
            <v>100</v>
          </cell>
        </row>
        <row r="37">
          <cell r="A37" t="str">
            <v xml:space="preserve"> 01-5403-10-43                          </v>
          </cell>
          <cell r="B37" t="str">
            <v xml:space="preserve"> GENERAL INSURANCE    </v>
          </cell>
          <cell r="E37">
            <v>7791</v>
          </cell>
          <cell r="F37">
            <v>8244.56</v>
          </cell>
          <cell r="G37">
            <v>7791</v>
          </cell>
          <cell r="H37">
            <v>5004.6400000000003</v>
          </cell>
          <cell r="I37">
            <v>7791</v>
          </cell>
          <cell r="J37">
            <v>8481</v>
          </cell>
        </row>
        <row r="38">
          <cell r="A38" t="str">
            <v xml:space="preserve"> 01-5404-10-43                          </v>
          </cell>
          <cell r="B38" t="str">
            <v xml:space="preserve"> PROFESSIONAL FEES    </v>
          </cell>
          <cell r="E38">
            <v>1000</v>
          </cell>
          <cell r="F38">
            <v>176.69</v>
          </cell>
          <cell r="G38">
            <v>1000</v>
          </cell>
          <cell r="H38">
            <v>78.45</v>
          </cell>
          <cell r="I38">
            <v>1000</v>
          </cell>
          <cell r="J38">
            <v>1000</v>
          </cell>
        </row>
        <row r="39">
          <cell r="A39" t="str">
            <v xml:space="preserve"> 01-5405-10-43                          </v>
          </cell>
          <cell r="B39" t="str">
            <v xml:space="preserve"> ADVERTISING          </v>
          </cell>
          <cell r="E39">
            <v>1000</v>
          </cell>
          <cell r="F39">
            <v>676.87</v>
          </cell>
          <cell r="G39">
            <v>1000</v>
          </cell>
          <cell r="H39">
            <v>0</v>
          </cell>
          <cell r="I39">
            <v>900</v>
          </cell>
          <cell r="J39">
            <v>1000</v>
          </cell>
        </row>
        <row r="40">
          <cell r="A40" t="str">
            <v xml:space="preserve"> 01-5406-10-43                          </v>
          </cell>
          <cell r="B40" t="str">
            <v xml:space="preserve"> TRAINING             </v>
          </cell>
          <cell r="E40">
            <v>1000</v>
          </cell>
          <cell r="F40">
            <v>740.45</v>
          </cell>
          <cell r="G40">
            <v>1000</v>
          </cell>
          <cell r="H40">
            <v>0</v>
          </cell>
          <cell r="I40">
            <v>1000</v>
          </cell>
          <cell r="J40">
            <v>1000</v>
          </cell>
        </row>
        <row r="41">
          <cell r="A41" t="str">
            <v xml:space="preserve"> 01-5408-10-43                          </v>
          </cell>
          <cell r="B41" t="str">
            <v xml:space="preserve"> ELECTRIC UTILITY SER </v>
          </cell>
          <cell r="E41">
            <v>9500</v>
          </cell>
          <cell r="F41">
            <v>9093.1</v>
          </cell>
          <cell r="G41">
            <v>9500</v>
          </cell>
          <cell r="H41">
            <v>3059.29</v>
          </cell>
          <cell r="I41">
            <v>9500</v>
          </cell>
          <cell r="J41">
            <v>9595</v>
          </cell>
        </row>
        <row r="42">
          <cell r="A42" t="str">
            <v xml:space="preserve"> 01-5409-10-43                          </v>
          </cell>
          <cell r="B42" t="str">
            <v xml:space="preserve"> CONTRACTUAL SERVICES </v>
          </cell>
          <cell r="E42">
            <v>27648</v>
          </cell>
          <cell r="F42">
            <v>25221.41</v>
          </cell>
          <cell r="G42">
            <v>33828</v>
          </cell>
          <cell r="H42">
            <v>21379.919999999998</v>
          </cell>
          <cell r="I42">
            <v>33828</v>
          </cell>
          <cell r="J42">
            <v>27648</v>
          </cell>
        </row>
        <row r="43">
          <cell r="A43" t="str">
            <v xml:space="preserve"> 01-5440-10-43                          </v>
          </cell>
          <cell r="B43" t="str">
            <v xml:space="preserve"> NATURAL GAS UTILITY  </v>
          </cell>
          <cell r="E43">
            <v>3060</v>
          </cell>
          <cell r="F43">
            <v>2680.12</v>
          </cell>
          <cell r="G43">
            <v>3060</v>
          </cell>
          <cell r="H43">
            <v>1908.58</v>
          </cell>
          <cell r="I43">
            <v>3060</v>
          </cell>
          <cell r="J43">
            <v>3091</v>
          </cell>
        </row>
        <row r="44">
          <cell r="A44" t="str">
            <v xml:space="preserve"> 01-5441-10-43                          </v>
          </cell>
          <cell r="B44" t="str">
            <v xml:space="preserve"> SOLID WASTE UTILITY  </v>
          </cell>
          <cell r="E44">
            <v>3427</v>
          </cell>
          <cell r="F44">
            <v>2652.6</v>
          </cell>
          <cell r="G44">
            <v>3427</v>
          </cell>
          <cell r="H44">
            <v>0</v>
          </cell>
          <cell r="I44">
            <v>3427</v>
          </cell>
          <cell r="J44">
            <v>3564</v>
          </cell>
        </row>
        <row r="45">
          <cell r="A45" t="str">
            <v xml:space="preserve"> 01-5442-10-43                          </v>
          </cell>
          <cell r="B45" t="str">
            <v xml:space="preserve"> WATER/SEWER UTILITY  </v>
          </cell>
          <cell r="E45">
            <v>7263</v>
          </cell>
          <cell r="F45">
            <v>7588</v>
          </cell>
          <cell r="G45">
            <v>7500</v>
          </cell>
          <cell r="H45">
            <v>2172.09</v>
          </cell>
          <cell r="I45">
            <v>7500</v>
          </cell>
          <cell r="J45">
            <v>7725</v>
          </cell>
        </row>
        <row r="46">
          <cell r="A46" t="str">
            <v xml:space="preserve"> 01-5446-10-43                          </v>
          </cell>
          <cell r="B46" t="str">
            <v xml:space="preserve"> STORM WATER UTILITY  </v>
          </cell>
          <cell r="E46">
            <v>3000</v>
          </cell>
          <cell r="F46">
            <v>2689.08</v>
          </cell>
          <cell r="G46">
            <v>3000</v>
          </cell>
          <cell r="H46">
            <v>1344.54</v>
          </cell>
          <cell r="I46">
            <v>3000</v>
          </cell>
          <cell r="J46">
            <v>3800</v>
          </cell>
        </row>
        <row r="47">
          <cell r="A47" t="str">
            <v xml:space="preserve"> 01-5455-10-43                          </v>
          </cell>
          <cell r="B47" t="str">
            <v xml:space="preserve"> UNIFORM PURCHASE/REN </v>
          </cell>
          <cell r="E47">
            <v>2800</v>
          </cell>
          <cell r="F47">
            <v>3111.26</v>
          </cell>
          <cell r="G47">
            <v>2800</v>
          </cell>
          <cell r="H47">
            <v>1352.17</v>
          </cell>
          <cell r="I47">
            <v>2800</v>
          </cell>
          <cell r="J47">
            <v>2800</v>
          </cell>
        </row>
        <row r="48">
          <cell r="A48" t="str">
            <v xml:space="preserve"> 01-5460-10-43                          </v>
          </cell>
          <cell r="B48" t="str">
            <v xml:space="preserve"> OFFICE EQUIPMENT REN </v>
          </cell>
          <cell r="E48">
            <v>1224</v>
          </cell>
          <cell r="F48">
            <v>1006.06</v>
          </cell>
          <cell r="G48">
            <v>1224</v>
          </cell>
          <cell r="H48">
            <v>376.7</v>
          </cell>
          <cell r="I48">
            <v>1224</v>
          </cell>
          <cell r="J48">
            <v>1224</v>
          </cell>
        </row>
        <row r="49">
          <cell r="A49" t="str">
            <v xml:space="preserve"> 01-5498-10-43                          </v>
          </cell>
          <cell r="B49" t="str">
            <v xml:space="preserve"> SANTA FE DEPOT EXPEN </v>
          </cell>
          <cell r="E49">
            <v>45400</v>
          </cell>
          <cell r="F49">
            <v>57543.98</v>
          </cell>
          <cell r="G49">
            <v>45400</v>
          </cell>
          <cell r="H49">
            <v>18873.330000000002</v>
          </cell>
          <cell r="I49">
            <v>45400</v>
          </cell>
          <cell r="J49">
            <v>46308</v>
          </cell>
        </row>
        <row r="50">
          <cell r="A50" t="str">
            <v xml:space="preserve"> 01-5499-10-43                          </v>
          </cell>
          <cell r="B50" t="str">
            <v xml:space="preserve"> MISCELLANEOUS SERVIC </v>
          </cell>
          <cell r="E50">
            <v>2650</v>
          </cell>
          <cell r="F50">
            <v>89.75</v>
          </cell>
          <cell r="G50">
            <v>2650</v>
          </cell>
          <cell r="H50">
            <v>48.8</v>
          </cell>
          <cell r="I50">
            <v>2650</v>
          </cell>
          <cell r="J50">
            <v>2500</v>
          </cell>
        </row>
        <row r="52">
          <cell r="A52" t="str">
            <v xml:space="preserve"> 01-5504-10-43                          </v>
          </cell>
          <cell r="B52" t="str">
            <v xml:space="preserve"> MACHINERY &amp; EQUIPMEN </v>
          </cell>
          <cell r="E52">
            <v>13900</v>
          </cell>
          <cell r="F52">
            <v>13900</v>
          </cell>
          <cell r="G52">
            <v>0</v>
          </cell>
          <cell r="H52">
            <v>0</v>
          </cell>
          <cell r="I52">
            <v>0</v>
          </cell>
          <cell r="J52">
            <v>10000</v>
          </cell>
        </row>
        <row r="55">
          <cell r="A55" t="str">
            <v xml:space="preserve"> 01-6502-10-43                          </v>
          </cell>
          <cell r="B55" t="str">
            <v xml:space="preserve"> BUILDINGS            </v>
          </cell>
          <cell r="E55">
            <v>45000</v>
          </cell>
          <cell r="F55">
            <v>0</v>
          </cell>
          <cell r="G55">
            <v>30000</v>
          </cell>
          <cell r="H55">
            <v>0</v>
          </cell>
          <cell r="I55">
            <v>30000</v>
          </cell>
          <cell r="J55">
            <v>0</v>
          </cell>
        </row>
        <row r="56">
          <cell r="A56" t="str">
            <v xml:space="preserve"> 01-6504-10-43                          </v>
          </cell>
          <cell r="B56" t="str">
            <v xml:space="preserve"> MACHINERY &amp; EQUIPMEN </v>
          </cell>
          <cell r="E56">
            <v>0</v>
          </cell>
          <cell r="F56">
            <v>22938.48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1-10"/>
      <sheetName val="01-11-10 Book"/>
    </sheetNames>
    <sheetDataSet>
      <sheetData sheetId="0">
        <row r="10">
          <cell r="A10" t="str">
            <v xml:space="preserve"> 01-5101-11-10                          </v>
          </cell>
          <cell r="B10" t="str">
            <v xml:space="preserve"> SALARIES             </v>
          </cell>
          <cell r="E10">
            <v>122224</v>
          </cell>
          <cell r="F10">
            <v>121212.75</v>
          </cell>
          <cell r="G10">
            <v>131137</v>
          </cell>
          <cell r="H10">
            <v>58635.38</v>
          </cell>
          <cell r="I10">
            <v>125595</v>
          </cell>
          <cell r="J10">
            <v>177066</v>
          </cell>
        </row>
        <row r="11">
          <cell r="A11" t="str">
            <v xml:space="preserve"> 01-5106-11-10                          </v>
          </cell>
          <cell r="B11" t="str">
            <v xml:space="preserve"> OVERTIME             </v>
          </cell>
          <cell r="E11">
            <v>500</v>
          </cell>
          <cell r="F11">
            <v>218.5</v>
          </cell>
          <cell r="G11">
            <v>500</v>
          </cell>
          <cell r="H11">
            <v>160.88</v>
          </cell>
          <cell r="I11">
            <v>500</v>
          </cell>
          <cell r="J11">
            <v>1000</v>
          </cell>
        </row>
        <row r="12">
          <cell r="A12" t="str">
            <v xml:space="preserve"> 01-5107-11-10                          </v>
          </cell>
          <cell r="B12" t="str">
            <v xml:space="preserve"> HOLIDAY PAY          </v>
          </cell>
          <cell r="E12">
            <v>0</v>
          </cell>
          <cell r="F12">
            <v>0</v>
          </cell>
          <cell r="G12">
            <v>0</v>
          </cell>
          <cell r="H12">
            <v>117</v>
          </cell>
          <cell r="I12">
            <v>267</v>
          </cell>
          <cell r="J12">
            <v>300</v>
          </cell>
        </row>
        <row r="13">
          <cell r="A13" t="str">
            <v xml:space="preserve"> 01-5110-11-10                          </v>
          </cell>
          <cell r="B13" t="str">
            <v xml:space="preserve"> LONGEVITY            </v>
          </cell>
          <cell r="E13">
            <v>0</v>
          </cell>
          <cell r="F13">
            <v>0</v>
          </cell>
          <cell r="G13">
            <v>60</v>
          </cell>
          <cell r="H13">
            <v>60</v>
          </cell>
          <cell r="I13">
            <v>60</v>
          </cell>
          <cell r="J13">
            <v>180</v>
          </cell>
        </row>
        <row r="14">
          <cell r="A14" t="str">
            <v xml:space="preserve"> 01-5111-11-10                          </v>
          </cell>
          <cell r="B14" t="str">
            <v xml:space="preserve"> RETIREMENT           </v>
          </cell>
          <cell r="E14">
            <v>16826</v>
          </cell>
          <cell r="F14">
            <v>16638.599999999999</v>
          </cell>
          <cell r="G14">
            <v>18754</v>
          </cell>
          <cell r="H14">
            <v>8358.16</v>
          </cell>
          <cell r="I14">
            <v>18091</v>
          </cell>
          <cell r="J14">
            <v>25423</v>
          </cell>
        </row>
        <row r="15">
          <cell r="A15" t="str">
            <v xml:space="preserve"> 01-5112-11-10                          </v>
          </cell>
          <cell r="B15" t="str">
            <v xml:space="preserve"> FICA                 </v>
          </cell>
          <cell r="E15">
            <v>10130</v>
          </cell>
          <cell r="F15">
            <v>9948.2800000000007</v>
          </cell>
          <cell r="G15">
            <v>10952</v>
          </cell>
          <cell r="H15">
            <v>4806.38</v>
          </cell>
          <cell r="I15">
            <v>10394</v>
          </cell>
          <cell r="J15">
            <v>14535</v>
          </cell>
        </row>
        <row r="16">
          <cell r="A16" t="str">
            <v xml:space="preserve"> 01-5114-11-10                          </v>
          </cell>
          <cell r="B16" t="str">
            <v xml:space="preserve"> UNEMPLOYMENT BENEFIT 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 xml:space="preserve"> 01-5116-11-10                          </v>
          </cell>
          <cell r="B17" t="str">
            <v xml:space="preserve"> HEALTH/LIFE INSURANC </v>
          </cell>
          <cell r="E17">
            <v>15117</v>
          </cell>
          <cell r="F17">
            <v>15105.28</v>
          </cell>
          <cell r="G17">
            <v>15632</v>
          </cell>
          <cell r="H17">
            <v>9551.42</v>
          </cell>
          <cell r="I17">
            <v>17781</v>
          </cell>
          <cell r="J17">
            <v>26708</v>
          </cell>
        </row>
        <row r="18">
          <cell r="A18" t="str">
            <v xml:space="preserve"> 01-5118-11-10                          </v>
          </cell>
          <cell r="B18" t="str">
            <v xml:space="preserve"> WORKER COMPENSATION  </v>
          </cell>
          <cell r="E18">
            <v>295</v>
          </cell>
          <cell r="F18">
            <v>291.13</v>
          </cell>
          <cell r="G18">
            <v>286</v>
          </cell>
          <cell r="H18">
            <v>128.59</v>
          </cell>
          <cell r="I18">
            <v>275</v>
          </cell>
          <cell r="J18">
            <v>285</v>
          </cell>
        </row>
        <row r="19">
          <cell r="A19" t="str">
            <v xml:space="preserve"> 01-5119-11-10                          </v>
          </cell>
          <cell r="B19" t="str">
            <v xml:space="preserve"> OTHER PAYROLL EXPENS </v>
          </cell>
          <cell r="E19">
            <v>6800</v>
          </cell>
          <cell r="F19">
            <v>6781.73</v>
          </cell>
          <cell r="G19">
            <v>6800</v>
          </cell>
          <cell r="H19">
            <v>3287.56</v>
          </cell>
          <cell r="I19">
            <v>6978</v>
          </cell>
          <cell r="J19">
            <v>7160</v>
          </cell>
        </row>
        <row r="21">
          <cell r="A21" t="str">
            <v xml:space="preserve"> 01-5201-11-10                          </v>
          </cell>
          <cell r="B21" t="str">
            <v xml:space="preserve"> OFFICE SUPPLIES      </v>
          </cell>
          <cell r="E21">
            <v>3000</v>
          </cell>
          <cell r="F21">
            <v>4228.25</v>
          </cell>
          <cell r="G21">
            <v>3000</v>
          </cell>
          <cell r="H21">
            <v>3168.52</v>
          </cell>
          <cell r="I21">
            <v>4500</v>
          </cell>
          <cell r="J21">
            <v>4500</v>
          </cell>
        </row>
        <row r="22">
          <cell r="A22" t="str">
            <v xml:space="preserve"> 01-5202-11-10                          </v>
          </cell>
          <cell r="B22" t="str">
            <v xml:space="preserve"> POSTAGE              </v>
          </cell>
          <cell r="E22">
            <v>1000</v>
          </cell>
          <cell r="F22">
            <v>300.02</v>
          </cell>
          <cell r="G22">
            <v>1500</v>
          </cell>
          <cell r="H22">
            <v>1662.55</v>
          </cell>
          <cell r="I22">
            <v>2500</v>
          </cell>
          <cell r="J22">
            <v>4000</v>
          </cell>
        </row>
        <row r="23">
          <cell r="A23" t="str">
            <v xml:space="preserve"> 01-5299-11-10                          </v>
          </cell>
          <cell r="B23" t="str">
            <v xml:space="preserve"> MISCELLANEOUS SUPPLI </v>
          </cell>
          <cell r="E23">
            <v>1000</v>
          </cell>
          <cell r="F23">
            <v>1320.16</v>
          </cell>
          <cell r="G23">
            <v>0</v>
          </cell>
          <cell r="H23">
            <v>85.6</v>
          </cell>
          <cell r="I23">
            <v>500</v>
          </cell>
          <cell r="J23">
            <v>500</v>
          </cell>
        </row>
        <row r="25">
          <cell r="E25">
            <v>5000</v>
          </cell>
          <cell r="F25">
            <v>5848.43</v>
          </cell>
          <cell r="G25">
            <v>4500</v>
          </cell>
          <cell r="H25">
            <v>4916.67</v>
          </cell>
          <cell r="I25">
            <v>7500</v>
          </cell>
          <cell r="J25">
            <v>9000</v>
          </cell>
        </row>
        <row r="26">
          <cell r="A26" t="str">
            <v xml:space="preserve"> 01-5302-11-10                          </v>
          </cell>
          <cell r="B26" t="str">
            <v xml:space="preserve"> BUILDING MAINTENANCE </v>
          </cell>
          <cell r="E26">
            <v>150</v>
          </cell>
          <cell r="F26">
            <v>61.13</v>
          </cell>
          <cell r="G26">
            <v>150</v>
          </cell>
          <cell r="H26">
            <v>0</v>
          </cell>
          <cell r="I26">
            <v>150</v>
          </cell>
          <cell r="J26">
            <v>150</v>
          </cell>
        </row>
        <row r="27">
          <cell r="A27" t="str">
            <v xml:space="preserve"> 01-5305-11-10                          </v>
          </cell>
          <cell r="B27" t="str">
            <v xml:space="preserve"> VEHICLE MAINTENANCE  </v>
          </cell>
          <cell r="E27">
            <v>0</v>
          </cell>
          <cell r="F27">
            <v>119.37</v>
          </cell>
          <cell r="G27">
            <v>0</v>
          </cell>
          <cell r="H27">
            <v>69.3</v>
          </cell>
          <cell r="I27">
            <v>100</v>
          </cell>
          <cell r="J27">
            <v>100</v>
          </cell>
        </row>
        <row r="28">
          <cell r="A28" t="str">
            <v xml:space="preserve"> 01-5309-11-10                          </v>
          </cell>
          <cell r="B28" t="str">
            <v xml:space="preserve"> OFFICE EQUIPMENT MAI </v>
          </cell>
          <cell r="E28">
            <v>500</v>
          </cell>
          <cell r="F28">
            <v>388.89</v>
          </cell>
          <cell r="G28">
            <v>500</v>
          </cell>
          <cell r="H28">
            <v>0</v>
          </cell>
          <cell r="I28">
            <v>500</v>
          </cell>
          <cell r="J28">
            <v>500</v>
          </cell>
        </row>
        <row r="30">
          <cell r="A30" t="str">
            <v xml:space="preserve"> 01-5401-11-10                          </v>
          </cell>
          <cell r="B30" t="str">
            <v xml:space="preserve"> COMMUNICATIONS       </v>
          </cell>
          <cell r="E30">
            <v>1000</v>
          </cell>
          <cell r="F30">
            <v>673.55</v>
          </cell>
          <cell r="G30">
            <v>1000</v>
          </cell>
          <cell r="H30">
            <v>1082.98</v>
          </cell>
          <cell r="I30">
            <v>1200</v>
          </cell>
          <cell r="J30">
            <v>1200</v>
          </cell>
        </row>
        <row r="31">
          <cell r="A31" t="str">
            <v xml:space="preserve"> 01-5403-11-10                          </v>
          </cell>
          <cell r="B31" t="str">
            <v xml:space="preserve"> GENERAL INSURANCE    </v>
          </cell>
          <cell r="E31">
            <v>221</v>
          </cell>
          <cell r="F31">
            <v>96.24</v>
          </cell>
          <cell r="G31">
            <v>221</v>
          </cell>
          <cell r="H31">
            <v>57.94</v>
          </cell>
          <cell r="I31">
            <v>221</v>
          </cell>
          <cell r="J31">
            <v>221</v>
          </cell>
        </row>
        <row r="32">
          <cell r="A32" t="str">
            <v xml:space="preserve"> 01-5404-11-10                          </v>
          </cell>
          <cell r="B32" t="str">
            <v xml:space="preserve"> PROFESSIONAL FEES    </v>
          </cell>
          <cell r="E32">
            <v>1250</v>
          </cell>
          <cell r="F32">
            <v>1091.1400000000001</v>
          </cell>
          <cell r="G32">
            <v>1500</v>
          </cell>
          <cell r="H32">
            <v>3689</v>
          </cell>
          <cell r="I32">
            <v>1500</v>
          </cell>
          <cell r="J32">
            <v>1500</v>
          </cell>
        </row>
        <row r="33">
          <cell r="A33" t="str">
            <v xml:space="preserve"> 01-5405-11-10                          </v>
          </cell>
          <cell r="B33" t="str">
            <v xml:space="preserve"> ADVERTISING          </v>
          </cell>
          <cell r="E33">
            <v>2000</v>
          </cell>
          <cell r="F33">
            <v>2486.8000000000002</v>
          </cell>
          <cell r="G33">
            <v>2000</v>
          </cell>
          <cell r="H33">
            <v>1055.3</v>
          </cell>
          <cell r="I33">
            <v>2000</v>
          </cell>
          <cell r="J33">
            <v>2000</v>
          </cell>
        </row>
        <row r="34">
          <cell r="A34" t="str">
            <v xml:space="preserve"> 01-5406-11-10                          </v>
          </cell>
          <cell r="B34" t="str">
            <v xml:space="preserve"> TRAINING             </v>
          </cell>
          <cell r="E34">
            <v>2500</v>
          </cell>
          <cell r="F34">
            <v>1871.82</v>
          </cell>
          <cell r="G34">
            <v>3500</v>
          </cell>
          <cell r="H34">
            <v>169</v>
          </cell>
          <cell r="I34">
            <v>3500</v>
          </cell>
          <cell r="J34">
            <v>5000</v>
          </cell>
        </row>
        <row r="35">
          <cell r="A35" t="str">
            <v xml:space="preserve"> 01-5409-11-10                          </v>
          </cell>
          <cell r="B35" t="str">
            <v xml:space="preserve"> CONTRACTUAL SERVICES </v>
          </cell>
          <cell r="E35">
            <v>140000</v>
          </cell>
          <cell r="F35">
            <v>115892.26</v>
          </cell>
          <cell r="G35">
            <v>135000</v>
          </cell>
          <cell r="H35">
            <v>36443.800000000003</v>
          </cell>
          <cell r="I35">
            <v>127000</v>
          </cell>
          <cell r="J35">
            <v>130000</v>
          </cell>
        </row>
        <row r="36">
          <cell r="A36" t="str">
            <v xml:space="preserve"> 01-5418-11-10                          </v>
          </cell>
          <cell r="B36" t="str">
            <v xml:space="preserve"> AUTO ALLOWANCE       </v>
          </cell>
          <cell r="E36">
            <v>4179</v>
          </cell>
          <cell r="F36">
            <v>4060.32</v>
          </cell>
          <cell r="G36">
            <v>4300</v>
          </cell>
          <cell r="H36">
            <v>1913.45</v>
          </cell>
          <cell r="I36">
            <v>4146</v>
          </cell>
          <cell r="J36">
            <v>4300</v>
          </cell>
        </row>
        <row r="37">
          <cell r="A37" t="str">
            <v xml:space="preserve"> 01-5460-11-10                          </v>
          </cell>
          <cell r="B37" t="str">
            <v xml:space="preserve"> OFFICE EQUIPMENT REN </v>
          </cell>
          <cell r="E37">
            <v>3500</v>
          </cell>
          <cell r="F37">
            <v>3291.32</v>
          </cell>
          <cell r="G37">
            <v>3500</v>
          </cell>
          <cell r="H37">
            <v>1380.94</v>
          </cell>
          <cell r="I37">
            <v>3500</v>
          </cell>
          <cell r="J37">
            <v>3500</v>
          </cell>
        </row>
        <row r="38">
          <cell r="A38" t="str">
            <v xml:space="preserve"> 01-5499-11-10                          </v>
          </cell>
          <cell r="B38" t="str">
            <v xml:space="preserve"> MISCELLANEOUS SERVIC </v>
          </cell>
          <cell r="E38">
            <v>12000</v>
          </cell>
          <cell r="F38">
            <v>16189.27</v>
          </cell>
          <cell r="G38">
            <v>13000</v>
          </cell>
          <cell r="H38">
            <v>6521.09</v>
          </cell>
          <cell r="I38">
            <v>13000</v>
          </cell>
          <cell r="J38">
            <v>14000</v>
          </cell>
        </row>
        <row r="40">
          <cell r="B40"/>
          <cell r="E40"/>
          <cell r="F40"/>
          <cell r="G40"/>
          <cell r="H40"/>
          <cell r="I40"/>
          <cell r="J40"/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1-17"/>
      <sheetName val="01-11-17 Book"/>
    </sheetNames>
    <sheetDataSet>
      <sheetData sheetId="0">
        <row r="10">
          <cell r="A10" t="str">
            <v xml:space="preserve"> 01-5101-11-17                          </v>
          </cell>
          <cell r="B10" t="str">
            <v xml:space="preserve"> SALARIES             </v>
          </cell>
          <cell r="E10">
            <v>153566</v>
          </cell>
          <cell r="F10">
            <v>141401.15</v>
          </cell>
          <cell r="G10">
            <v>181696</v>
          </cell>
          <cell r="H10">
            <v>85757.78</v>
          </cell>
          <cell r="I10">
            <v>179765</v>
          </cell>
          <cell r="J10">
            <v>177753</v>
          </cell>
        </row>
        <row r="11">
          <cell r="A11" t="str">
            <v xml:space="preserve"> 01-5106-11-17                          </v>
          </cell>
          <cell r="B11" t="str">
            <v xml:space="preserve"> OVERTIME             </v>
          </cell>
          <cell r="E11">
            <v>10000</v>
          </cell>
          <cell r="F11">
            <v>9296.85</v>
          </cell>
          <cell r="G11">
            <v>5000</v>
          </cell>
          <cell r="H11">
            <v>4058.86</v>
          </cell>
          <cell r="I11">
            <v>10000</v>
          </cell>
          <cell r="J11">
            <v>10000</v>
          </cell>
        </row>
        <row r="12">
          <cell r="A12" t="str">
            <v xml:space="preserve"> 01-5107-11-17                          </v>
          </cell>
          <cell r="B12" t="str">
            <v xml:space="preserve"> HOLIDAY PAY          </v>
          </cell>
          <cell r="E12">
            <v>0</v>
          </cell>
          <cell r="F12">
            <v>0</v>
          </cell>
          <cell r="G12">
            <v>0</v>
          </cell>
          <cell r="H12">
            <v>124.8</v>
          </cell>
          <cell r="I12">
            <v>250</v>
          </cell>
          <cell r="J12">
            <v>300</v>
          </cell>
        </row>
        <row r="13">
          <cell r="A13" t="str">
            <v xml:space="preserve"> 01-5110-11-17                          </v>
          </cell>
          <cell r="B13" t="str">
            <v xml:space="preserve"> LONGEVITY            </v>
          </cell>
          <cell r="E13">
            <v>600</v>
          </cell>
          <cell r="F13">
            <v>600</v>
          </cell>
          <cell r="G13">
            <v>780</v>
          </cell>
          <cell r="H13">
            <v>720</v>
          </cell>
          <cell r="I13">
            <v>720</v>
          </cell>
          <cell r="J13">
            <v>900</v>
          </cell>
        </row>
        <row r="14">
          <cell r="A14" t="str">
            <v xml:space="preserve"> 01-5111-11-17                          </v>
          </cell>
          <cell r="B14" t="str">
            <v xml:space="preserve"> RETIREMENT           </v>
          </cell>
          <cell r="E14">
            <v>20722</v>
          </cell>
          <cell r="F14">
            <v>19103.05</v>
          </cell>
          <cell r="G14">
            <v>24677</v>
          </cell>
          <cell r="H14">
            <v>11803.18</v>
          </cell>
          <cell r="I14">
            <v>25128</v>
          </cell>
          <cell r="J14">
            <v>25389</v>
          </cell>
        </row>
        <row r="15">
          <cell r="A15" t="str">
            <v xml:space="preserve"> 01-5112-11-17                          </v>
          </cell>
          <cell r="B15" t="str">
            <v xml:space="preserve"> FICA                 </v>
          </cell>
          <cell r="E15">
            <v>12172</v>
          </cell>
          <cell r="F15">
            <v>10854.95</v>
          </cell>
          <cell r="G15">
            <v>14411</v>
          </cell>
          <cell r="H15">
            <v>6616.29</v>
          </cell>
          <cell r="I15">
            <v>14240</v>
          </cell>
          <cell r="J15">
            <v>14516</v>
          </cell>
        </row>
        <row r="16">
          <cell r="A16" t="str">
            <v xml:space="preserve"> 01-5116-11-17                          </v>
          </cell>
          <cell r="B16" t="str">
            <v xml:space="preserve"> HEALTH/LIFE INSURANC </v>
          </cell>
          <cell r="E16">
            <v>27465</v>
          </cell>
          <cell r="F16">
            <v>24014.6</v>
          </cell>
          <cell r="G16">
            <v>31212</v>
          </cell>
          <cell r="H16">
            <v>8429.7999999999993</v>
          </cell>
          <cell r="I16">
            <v>24191</v>
          </cell>
          <cell r="J16">
            <v>35579</v>
          </cell>
        </row>
        <row r="17">
          <cell r="A17" t="str">
            <v xml:space="preserve"> 01-5118-11-17                          </v>
          </cell>
          <cell r="B17" t="str">
            <v xml:space="preserve"> WORKER COMPENSATION  </v>
          </cell>
          <cell r="E17">
            <v>644</v>
          </cell>
          <cell r="F17">
            <v>579.13</v>
          </cell>
          <cell r="G17">
            <v>689</v>
          </cell>
          <cell r="H17">
            <v>330.54</v>
          </cell>
          <cell r="I17">
            <v>703</v>
          </cell>
          <cell r="J17">
            <v>607</v>
          </cell>
        </row>
        <row r="18">
          <cell r="A18" t="str">
            <v xml:space="preserve"> 01-5119-11-17                          </v>
          </cell>
          <cell r="B18" t="str">
            <v xml:space="preserve"> OTHER PAYROLL EXPENS </v>
          </cell>
          <cell r="E18">
            <v>900</v>
          </cell>
          <cell r="F18">
            <v>918.86</v>
          </cell>
          <cell r="G18">
            <v>900</v>
          </cell>
          <cell r="H18">
            <v>386.78</v>
          </cell>
          <cell r="I18">
            <v>802</v>
          </cell>
          <cell r="J18">
            <v>800</v>
          </cell>
        </row>
        <row r="20">
          <cell r="A20" t="str">
            <v xml:space="preserve"> 01-5200-11-17                          </v>
          </cell>
          <cell r="B20" t="str">
            <v xml:space="preserve"> PROCUREMENT CARD - D 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/>
          <cell r="J20"/>
        </row>
        <row r="21">
          <cell r="A21" t="str">
            <v xml:space="preserve"> 01-5201-11-17                          </v>
          </cell>
          <cell r="B21" t="str">
            <v xml:space="preserve"> OFFICE SUPPLIES      </v>
          </cell>
          <cell r="E21">
            <v>3000</v>
          </cell>
          <cell r="F21">
            <v>2293.12</v>
          </cell>
          <cell r="G21">
            <v>3000</v>
          </cell>
          <cell r="H21">
            <v>925.32</v>
          </cell>
          <cell r="I21">
            <v>3000</v>
          </cell>
          <cell r="J21">
            <v>3000</v>
          </cell>
        </row>
        <row r="22">
          <cell r="A22" t="str">
            <v xml:space="preserve"> 01-5202-11-17                          </v>
          </cell>
          <cell r="B22" t="str">
            <v xml:space="preserve"> POSTAGE              </v>
          </cell>
          <cell r="E22">
            <v>1500</v>
          </cell>
          <cell r="F22">
            <v>1780.6</v>
          </cell>
          <cell r="G22">
            <v>2500</v>
          </cell>
          <cell r="H22">
            <v>1130.3399999999999</v>
          </cell>
          <cell r="I22">
            <v>2500</v>
          </cell>
          <cell r="J22">
            <v>2500</v>
          </cell>
        </row>
        <row r="23">
          <cell r="A23" t="str">
            <v xml:space="preserve"> 01-5206-11-17                          </v>
          </cell>
          <cell r="B23" t="str">
            <v xml:space="preserve"> FUELS OILS LUBRICANT </v>
          </cell>
          <cell r="E23">
            <v>2400</v>
          </cell>
          <cell r="F23">
            <v>2319.89</v>
          </cell>
          <cell r="G23">
            <v>3000</v>
          </cell>
          <cell r="H23">
            <v>1713.31</v>
          </cell>
          <cell r="I23">
            <v>3000</v>
          </cell>
          <cell r="J23">
            <v>3000</v>
          </cell>
        </row>
        <row r="24">
          <cell r="A24" t="str">
            <v xml:space="preserve"> 01-5207-11-17                          </v>
          </cell>
          <cell r="B24" t="str">
            <v xml:space="preserve"> SMALL TOOLS AND INST </v>
          </cell>
          <cell r="E24">
            <v>2000</v>
          </cell>
          <cell r="F24">
            <v>1468.96</v>
          </cell>
          <cell r="G24">
            <v>2000</v>
          </cell>
          <cell r="H24">
            <v>140.97999999999999</v>
          </cell>
          <cell r="I24">
            <v>1000</v>
          </cell>
          <cell r="J24">
            <v>1000</v>
          </cell>
        </row>
        <row r="25">
          <cell r="A25" t="str">
            <v xml:space="preserve"> 01-5299-11-17                          </v>
          </cell>
          <cell r="B25" t="str">
            <v xml:space="preserve"> MISCELLANEOUS SUPPLI </v>
          </cell>
          <cell r="E25">
            <v>500</v>
          </cell>
          <cell r="F25">
            <v>538.52</v>
          </cell>
          <cell r="G25">
            <v>500</v>
          </cell>
          <cell r="H25">
            <v>120.22</v>
          </cell>
          <cell r="I25">
            <v>500</v>
          </cell>
          <cell r="J25">
            <v>500</v>
          </cell>
        </row>
        <row r="27">
          <cell r="A27" t="str">
            <v xml:space="preserve"> 01-5305-11-17                          </v>
          </cell>
          <cell r="B27" t="str">
            <v xml:space="preserve"> VEHICLE MAINTENANCE  </v>
          </cell>
          <cell r="E27">
            <v>2500</v>
          </cell>
          <cell r="F27">
            <v>851.84</v>
          </cell>
          <cell r="G27">
            <v>3000</v>
          </cell>
          <cell r="H27">
            <v>1086.95</v>
          </cell>
          <cell r="I27">
            <v>2100</v>
          </cell>
          <cell r="J27">
            <v>2500</v>
          </cell>
        </row>
        <row r="29">
          <cell r="A29" t="str">
            <v xml:space="preserve"> 01-5401-11-17                          </v>
          </cell>
          <cell r="B29" t="str">
            <v xml:space="preserve"> COMMUNICATIONS       </v>
          </cell>
          <cell r="E29">
            <v>2000</v>
          </cell>
          <cell r="F29">
            <v>1491.84</v>
          </cell>
          <cell r="G29">
            <v>3000</v>
          </cell>
          <cell r="H29">
            <v>628.41999999999996</v>
          </cell>
          <cell r="I29">
            <v>3750</v>
          </cell>
          <cell r="J29">
            <v>3000</v>
          </cell>
        </row>
        <row r="30">
          <cell r="A30" t="str">
            <v xml:space="preserve"> 01-5402-11-17                          </v>
          </cell>
          <cell r="B30" t="str">
            <v xml:space="preserve"> DUES &amp; SUBSCRIPTIONS </v>
          </cell>
          <cell r="E30">
            <v>1000</v>
          </cell>
          <cell r="F30">
            <v>487.69</v>
          </cell>
          <cell r="G30">
            <v>1000</v>
          </cell>
          <cell r="H30">
            <v>961.06</v>
          </cell>
          <cell r="I30">
            <v>1750</v>
          </cell>
          <cell r="J30">
            <v>2000</v>
          </cell>
        </row>
        <row r="31">
          <cell r="A31" t="str">
            <v xml:space="preserve"> 01-5403-11-17                          </v>
          </cell>
          <cell r="B31" t="str">
            <v xml:space="preserve"> GENERAL INSURANCE    </v>
          </cell>
          <cell r="E31">
            <v>1350</v>
          </cell>
          <cell r="F31">
            <v>1201.22</v>
          </cell>
          <cell r="G31">
            <v>1350</v>
          </cell>
          <cell r="H31">
            <v>867.24</v>
          </cell>
          <cell r="I31">
            <v>1350</v>
          </cell>
          <cell r="J31">
            <v>1350</v>
          </cell>
        </row>
        <row r="32">
          <cell r="A32" t="str">
            <v xml:space="preserve"> 01-5404-11-17                          </v>
          </cell>
          <cell r="B32" t="str">
            <v xml:space="preserve"> PROFESSIONAL FEES    </v>
          </cell>
          <cell r="E32">
            <v>3000</v>
          </cell>
          <cell r="F32">
            <v>3048.57</v>
          </cell>
          <cell r="G32">
            <v>4000</v>
          </cell>
          <cell r="H32">
            <v>1638.99</v>
          </cell>
          <cell r="I32">
            <v>3200</v>
          </cell>
          <cell r="J32">
            <v>3500</v>
          </cell>
        </row>
        <row r="33">
          <cell r="A33" t="str">
            <v xml:space="preserve"> 01-5405-11-17                          </v>
          </cell>
          <cell r="B33" t="str">
            <v xml:space="preserve"> ADVERTISING          </v>
          </cell>
          <cell r="E33">
            <v>3500</v>
          </cell>
          <cell r="F33">
            <v>2518.12</v>
          </cell>
          <cell r="G33">
            <v>3500</v>
          </cell>
          <cell r="H33">
            <v>1482.9</v>
          </cell>
          <cell r="I33">
            <v>3500</v>
          </cell>
          <cell r="J33">
            <v>3500</v>
          </cell>
        </row>
        <row r="34">
          <cell r="A34" t="str">
            <v xml:space="preserve"> 01-5406-11-17                          </v>
          </cell>
          <cell r="B34" t="str">
            <v xml:space="preserve"> TRAINING             </v>
          </cell>
          <cell r="E34">
            <v>4000</v>
          </cell>
          <cell r="F34">
            <v>5894.41</v>
          </cell>
          <cell r="G34">
            <v>6000</v>
          </cell>
          <cell r="H34">
            <v>2646.38</v>
          </cell>
          <cell r="I34">
            <v>6000</v>
          </cell>
          <cell r="J34">
            <v>7500</v>
          </cell>
        </row>
        <row r="35">
          <cell r="A35" t="str">
            <v xml:space="preserve"> 01-5409-11-17                          </v>
          </cell>
          <cell r="B35" t="str">
            <v xml:space="preserve"> CONTRACTUAL SERVICES </v>
          </cell>
          <cell r="E35">
            <v>10000</v>
          </cell>
          <cell r="F35">
            <v>4027.6</v>
          </cell>
          <cell r="G35">
            <v>10000</v>
          </cell>
          <cell r="H35">
            <v>127</v>
          </cell>
          <cell r="I35">
            <v>10000</v>
          </cell>
          <cell r="J35">
            <v>6000</v>
          </cell>
        </row>
        <row r="36">
          <cell r="A36" t="str">
            <v xml:space="preserve"> 01-5455-11-17                          </v>
          </cell>
          <cell r="B36" t="str">
            <v xml:space="preserve"> UNIFORM PURCHASE/REN </v>
          </cell>
          <cell r="E36">
            <v>500</v>
          </cell>
          <cell r="F36">
            <v>292.75</v>
          </cell>
          <cell r="G36">
            <v>750</v>
          </cell>
          <cell r="H36">
            <v>220.76</v>
          </cell>
          <cell r="I36">
            <v>750</v>
          </cell>
          <cell r="J36">
            <v>1200</v>
          </cell>
        </row>
        <row r="37">
          <cell r="A37" t="str">
            <v xml:space="preserve"> 01-5499-11-17                          </v>
          </cell>
          <cell r="B37" t="str">
            <v xml:space="preserve"> MISCELLANEOUS SERVIC </v>
          </cell>
          <cell r="E37">
            <v>500</v>
          </cell>
          <cell r="F37">
            <v>99.06</v>
          </cell>
          <cell r="G37">
            <v>500</v>
          </cell>
          <cell r="H37">
            <v>0</v>
          </cell>
          <cell r="I37">
            <v>500</v>
          </cell>
          <cell r="J37">
            <v>500</v>
          </cell>
        </row>
        <row r="39">
          <cell r="A39"/>
          <cell r="B39"/>
          <cell r="E39"/>
          <cell r="F39"/>
          <cell r="G39"/>
          <cell r="H39"/>
          <cell r="I39"/>
          <cell r="J39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topLeftCell="A7" workbookViewId="0">
      <selection activeCell="B42" sqref="B42"/>
    </sheetView>
  </sheetViews>
  <sheetFormatPr defaultRowHeight="15" x14ac:dyDescent="0.25"/>
  <cols>
    <col min="1" max="1" width="35" customWidth="1"/>
    <col min="2" max="4" width="10.7109375" bestFit="1" customWidth="1"/>
    <col min="5" max="5" width="12.7109375" bestFit="1" customWidth="1"/>
    <col min="6" max="6" width="10.7109375" bestFit="1" customWidth="1"/>
    <col min="7" max="7" width="11.42578125" bestFit="1" customWidth="1"/>
    <col min="15" max="15" width="11.5703125" bestFit="1" customWidth="1"/>
  </cols>
  <sheetData>
    <row r="1" spans="1:17" x14ac:dyDescent="0.25">
      <c r="A1" s="1" t="s">
        <v>0</v>
      </c>
      <c r="B1" s="1"/>
      <c r="C1" s="1"/>
      <c r="D1" s="1"/>
      <c r="E1" s="1"/>
      <c r="F1" s="79"/>
      <c r="G1" s="79"/>
    </row>
    <row r="2" spans="1:17" x14ac:dyDescent="0.25">
      <c r="A2" s="1" t="str">
        <f>[1]Sheet1!$A$2</f>
        <v>BUDGET 2024-2025</v>
      </c>
      <c r="B2" s="1"/>
      <c r="C2" s="1"/>
      <c r="D2" s="1"/>
      <c r="E2" s="80"/>
      <c r="F2" s="79"/>
      <c r="G2" s="79"/>
    </row>
    <row r="3" spans="1:17" x14ac:dyDescent="0.25">
      <c r="A3" s="1" t="s">
        <v>1</v>
      </c>
      <c r="B3" s="1"/>
      <c r="C3" s="1"/>
      <c r="D3" s="1"/>
      <c r="E3" s="1"/>
      <c r="F3" s="79"/>
      <c r="G3" s="79"/>
    </row>
    <row r="4" spans="1:17" x14ac:dyDescent="0.25">
      <c r="A4" s="1"/>
      <c r="B4" s="1"/>
      <c r="C4" s="1"/>
      <c r="D4" s="1"/>
      <c r="E4" s="1"/>
      <c r="F4" s="2"/>
      <c r="G4" s="2"/>
    </row>
    <row r="5" spans="1:17" x14ac:dyDescent="0.25">
      <c r="A5" s="3"/>
      <c r="B5" s="2"/>
      <c r="C5" s="2"/>
      <c r="D5" s="2"/>
      <c r="E5" s="2"/>
      <c r="F5" s="2"/>
      <c r="G5" s="2"/>
    </row>
    <row r="6" spans="1:17" x14ac:dyDescent="0.25">
      <c r="A6" s="4"/>
      <c r="B6" s="5" t="s">
        <v>2</v>
      </c>
      <c r="C6" s="5" t="s">
        <v>2</v>
      </c>
      <c r="D6" s="5" t="s">
        <v>104</v>
      </c>
      <c r="E6" s="5" t="s">
        <v>104</v>
      </c>
      <c r="F6" s="5" t="s">
        <v>104</v>
      </c>
      <c r="G6" s="5" t="s">
        <v>113</v>
      </c>
    </row>
    <row r="7" spans="1:17" x14ac:dyDescent="0.25">
      <c r="A7" s="4"/>
      <c r="B7" s="5" t="s">
        <v>107</v>
      </c>
      <c r="C7" s="5" t="s">
        <v>106</v>
      </c>
      <c r="D7" s="6" t="s">
        <v>3</v>
      </c>
      <c r="E7" s="5" t="s">
        <v>106</v>
      </c>
      <c r="F7" s="5" t="s">
        <v>105</v>
      </c>
      <c r="G7" s="5" t="s">
        <v>108</v>
      </c>
    </row>
    <row r="8" spans="1:17" ht="15.75" thickBot="1" x14ac:dyDescent="0.3">
      <c r="A8" s="7" t="s">
        <v>4</v>
      </c>
      <c r="B8" s="7" t="s">
        <v>109</v>
      </c>
      <c r="C8" s="7"/>
      <c r="D8" s="8" t="s">
        <v>5</v>
      </c>
      <c r="E8" s="7" t="s">
        <v>110</v>
      </c>
      <c r="F8" s="7" t="s">
        <v>5</v>
      </c>
      <c r="G8" s="7" t="s">
        <v>5</v>
      </c>
    </row>
    <row r="9" spans="1:17" ht="15.75" thickTop="1" x14ac:dyDescent="0.25">
      <c r="A9" s="2"/>
      <c r="B9" s="2"/>
      <c r="C9" s="2"/>
      <c r="D9" s="2"/>
      <c r="E9" s="2"/>
      <c r="F9" s="2"/>
      <c r="G9" s="2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7" x14ac:dyDescent="0.25">
      <c r="A10" s="9" t="s">
        <v>6</v>
      </c>
      <c r="B10" s="9">
        <v>8737767.820000004</v>
      </c>
      <c r="C10" s="9">
        <v>8737767.820000004</v>
      </c>
      <c r="D10" s="9">
        <v>8937778.4999999925</v>
      </c>
      <c r="E10" s="11">
        <v>8937778.4999999925</v>
      </c>
      <c r="F10" s="9">
        <v>8937778.4999999925</v>
      </c>
      <c r="G10" s="9">
        <v>10810538.499999993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7" x14ac:dyDescent="0.25">
      <c r="A11" s="2"/>
      <c r="B11" s="9"/>
      <c r="C11" s="9"/>
      <c r="D11" s="9"/>
      <c r="E11" s="9"/>
      <c r="F11" s="9"/>
      <c r="G11" s="9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7" ht="15.75" thickBot="1" x14ac:dyDescent="0.3">
      <c r="A12" s="9" t="s">
        <v>7</v>
      </c>
      <c r="B12" s="9">
        <v>22395404</v>
      </c>
      <c r="C12" s="9">
        <v>24217036.269999996</v>
      </c>
      <c r="D12" s="9">
        <v>20955472</v>
      </c>
      <c r="E12" s="9">
        <v>14592263.659999998</v>
      </c>
      <c r="F12" s="9">
        <v>22908881</v>
      </c>
      <c r="G12" s="9">
        <v>22473103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7" ht="16.5" thickTop="1" thickBot="1" x14ac:dyDescent="0.3">
      <c r="A13" s="10" t="s">
        <v>8</v>
      </c>
      <c r="B13" s="10">
        <v>31133171.820000004</v>
      </c>
      <c r="C13" s="10">
        <v>32954804.09</v>
      </c>
      <c r="D13" s="10">
        <v>29893250.499999993</v>
      </c>
      <c r="E13" s="10">
        <v>23530042.159999989</v>
      </c>
      <c r="F13" s="10">
        <v>31846659.499999993</v>
      </c>
      <c r="G13" s="10">
        <v>33283641.499999993</v>
      </c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7" ht="15.75" thickTop="1" x14ac:dyDescent="0.25">
      <c r="A14" s="9"/>
      <c r="B14" s="9"/>
      <c r="C14" s="9"/>
      <c r="D14" s="9"/>
      <c r="E14" s="9"/>
      <c r="F14" s="9"/>
      <c r="G14" s="9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7" x14ac:dyDescent="0.25">
      <c r="A15" s="9"/>
      <c r="B15" s="9"/>
      <c r="C15" s="9"/>
      <c r="D15" s="9"/>
      <c r="E15" s="9"/>
      <c r="F15" s="9"/>
      <c r="G15" s="9"/>
      <c r="H15" s="100"/>
      <c r="I15" s="100"/>
      <c r="J15" s="100"/>
      <c r="K15" s="100"/>
      <c r="L15" s="100"/>
      <c r="M15" s="100"/>
      <c r="N15" s="100"/>
      <c r="O15" s="100"/>
      <c r="P15" s="100"/>
      <c r="Q15" s="100"/>
    </row>
    <row r="16" spans="1:17" x14ac:dyDescent="0.25">
      <c r="A16" s="9" t="s">
        <v>9</v>
      </c>
      <c r="B16" s="9"/>
      <c r="C16" s="9"/>
      <c r="D16" s="9"/>
      <c r="E16" s="9"/>
      <c r="F16" s="9"/>
      <c r="G16" s="9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x14ac:dyDescent="0.25">
      <c r="A17" s="9" t="s">
        <v>10</v>
      </c>
      <c r="B17" s="9">
        <v>703471</v>
      </c>
      <c r="C17" s="9">
        <v>617738.0399999998</v>
      </c>
      <c r="D17" s="9">
        <v>822973</v>
      </c>
      <c r="E17" s="9">
        <v>328701.69000000006</v>
      </c>
      <c r="F17" s="9">
        <v>790108</v>
      </c>
      <c r="G17" s="9">
        <v>764204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x14ac:dyDescent="0.25">
      <c r="A18" s="9" t="s">
        <v>11</v>
      </c>
      <c r="B18" s="9">
        <v>383695</v>
      </c>
      <c r="C18" s="9">
        <v>379410.72</v>
      </c>
      <c r="D18" s="9">
        <v>400151</v>
      </c>
      <c r="E18" s="9">
        <v>250364.88</v>
      </c>
      <c r="F18" s="9">
        <v>405029</v>
      </c>
      <c r="G18" s="9">
        <v>489451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x14ac:dyDescent="0.25">
      <c r="A19" s="9" t="s">
        <v>12</v>
      </c>
      <c r="B19" s="9">
        <v>258599</v>
      </c>
      <c r="C19" s="9">
        <v>257077.6</v>
      </c>
      <c r="D19" s="9">
        <v>283514</v>
      </c>
      <c r="E19" s="9">
        <v>138140.11000000002</v>
      </c>
      <c r="F19" s="9">
        <v>290748</v>
      </c>
      <c r="G19" s="9">
        <v>306549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/>
    </row>
    <row r="20" spans="1:17" x14ac:dyDescent="0.25">
      <c r="A20" s="9" t="s">
        <v>114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263940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x14ac:dyDescent="0.25">
      <c r="A21" s="9" t="s">
        <v>13</v>
      </c>
      <c r="B21" s="9">
        <v>128134</v>
      </c>
      <c r="C21" s="9">
        <v>111135.73</v>
      </c>
      <c r="D21" s="9">
        <v>71244</v>
      </c>
      <c r="E21" s="9">
        <v>28012.82</v>
      </c>
      <c r="F21" s="9">
        <v>71244</v>
      </c>
      <c r="G21" s="9">
        <v>74200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</row>
    <row r="22" spans="1:17" x14ac:dyDescent="0.25">
      <c r="A22" s="9" t="s">
        <v>14</v>
      </c>
      <c r="B22" s="9">
        <v>144450</v>
      </c>
      <c r="C22" s="9">
        <v>144300</v>
      </c>
      <c r="D22" s="9">
        <v>159450</v>
      </c>
      <c r="E22" s="9">
        <v>49050</v>
      </c>
      <c r="F22" s="9">
        <v>159450</v>
      </c>
      <c r="G22" s="9">
        <v>159450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</row>
    <row r="23" spans="1:17" x14ac:dyDescent="0.25">
      <c r="A23" s="9" t="s">
        <v>15</v>
      </c>
      <c r="B23" s="9">
        <v>298059</v>
      </c>
      <c r="C23" s="9">
        <v>288582.66000000003</v>
      </c>
      <c r="D23" s="9">
        <v>316600</v>
      </c>
      <c r="E23" s="9">
        <v>146451.55999999997</v>
      </c>
      <c r="F23" s="9">
        <v>318392</v>
      </c>
      <c r="G23" s="9">
        <v>344384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</row>
    <row r="24" spans="1:17" x14ac:dyDescent="0.25">
      <c r="A24" s="9" t="s">
        <v>16</v>
      </c>
      <c r="B24" s="9">
        <v>320013</v>
      </c>
      <c r="C24" s="9">
        <v>298297.67999999993</v>
      </c>
      <c r="D24" s="9">
        <v>301962</v>
      </c>
      <c r="E24" s="9">
        <v>119089.03</v>
      </c>
      <c r="F24" s="9">
        <v>302386</v>
      </c>
      <c r="G24" s="9">
        <v>341191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</row>
    <row r="25" spans="1:17" x14ac:dyDescent="0.25">
      <c r="A25" s="9" t="s">
        <v>17</v>
      </c>
      <c r="B25" s="9">
        <v>344192</v>
      </c>
      <c r="C25" s="9">
        <v>322266.81000000006</v>
      </c>
      <c r="D25" s="9">
        <v>353292</v>
      </c>
      <c r="E25" s="9">
        <v>142404.83999999997</v>
      </c>
      <c r="F25" s="9">
        <v>344258</v>
      </c>
      <c r="G25" s="9">
        <v>424128</v>
      </c>
      <c r="H25" s="100"/>
      <c r="I25" s="100"/>
      <c r="J25" s="100"/>
      <c r="K25" s="100"/>
      <c r="L25" s="100"/>
      <c r="M25" s="100"/>
      <c r="N25" s="100"/>
      <c r="O25" s="156"/>
      <c r="P25" s="100"/>
      <c r="Q25" s="100"/>
    </row>
    <row r="26" spans="1:17" x14ac:dyDescent="0.25">
      <c r="A26" s="9" t="s">
        <v>18</v>
      </c>
      <c r="B26" s="9">
        <v>263819</v>
      </c>
      <c r="C26" s="9">
        <v>235082.78000000003</v>
      </c>
      <c r="D26" s="9">
        <v>303465</v>
      </c>
      <c r="E26" s="9">
        <v>131917.90000000002</v>
      </c>
      <c r="F26" s="9">
        <v>298699</v>
      </c>
      <c r="G26" s="9">
        <v>306894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</row>
    <row r="27" spans="1:17" x14ac:dyDescent="0.25">
      <c r="A27" s="9" t="s">
        <v>19</v>
      </c>
      <c r="B27" s="9">
        <v>665791</v>
      </c>
      <c r="C27" s="9">
        <v>659646.95000000007</v>
      </c>
      <c r="D27" s="9">
        <v>669735</v>
      </c>
      <c r="E27" s="9">
        <v>330542.67</v>
      </c>
      <c r="F27" s="9">
        <v>670490</v>
      </c>
      <c r="G27" s="9">
        <v>693780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spans="1:17" x14ac:dyDescent="0.25">
      <c r="A28" s="9" t="s">
        <v>20</v>
      </c>
      <c r="B28" s="9">
        <v>6319481</v>
      </c>
      <c r="C28" s="9">
        <v>6036124.9400000023</v>
      </c>
      <c r="D28" s="9">
        <v>6781433</v>
      </c>
      <c r="E28" s="9">
        <v>3205243.34</v>
      </c>
      <c r="F28" s="9">
        <v>6781450</v>
      </c>
      <c r="G28" s="9">
        <v>7543861</v>
      </c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x14ac:dyDescent="0.25">
      <c r="A29" s="9" t="s">
        <v>21</v>
      </c>
      <c r="B29" s="9">
        <v>47946</v>
      </c>
      <c r="C29" s="9">
        <v>36121.519999999997</v>
      </c>
      <c r="D29" s="9">
        <v>38534</v>
      </c>
      <c r="E29" s="9">
        <v>4445.0899999999992</v>
      </c>
      <c r="F29" s="9">
        <v>38277</v>
      </c>
      <c r="G29" s="9">
        <v>41090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spans="1:17" x14ac:dyDescent="0.25">
      <c r="A30" s="9" t="s">
        <v>22</v>
      </c>
      <c r="B30" s="9">
        <v>5046935</v>
      </c>
      <c r="C30" s="9">
        <v>5042760.6400000034</v>
      </c>
      <c r="D30" s="9">
        <v>5454107</v>
      </c>
      <c r="E30" s="9">
        <v>2768519.0400000019</v>
      </c>
      <c r="F30" s="9">
        <v>5728573</v>
      </c>
      <c r="G30" s="9">
        <v>5694683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x14ac:dyDescent="0.25">
      <c r="A31" s="9" t="s">
        <v>23</v>
      </c>
      <c r="B31" s="9">
        <v>109053</v>
      </c>
      <c r="C31" s="9">
        <v>108216.40000000002</v>
      </c>
      <c r="D31" s="9">
        <v>114992</v>
      </c>
      <c r="E31" s="9">
        <v>56396.399999999987</v>
      </c>
      <c r="F31" s="9">
        <v>114225</v>
      </c>
      <c r="G31" s="9">
        <v>121371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x14ac:dyDescent="0.25">
      <c r="A32" s="9" t="s">
        <v>24</v>
      </c>
      <c r="B32" s="9">
        <v>947617</v>
      </c>
      <c r="C32" s="9">
        <v>870257.80999999994</v>
      </c>
      <c r="D32" s="9">
        <v>976371</v>
      </c>
      <c r="E32" s="9">
        <v>403593.65</v>
      </c>
      <c r="F32" s="9">
        <v>946016</v>
      </c>
      <c r="G32" s="9">
        <v>1030879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x14ac:dyDescent="0.25">
      <c r="A33" s="9" t="s">
        <v>25</v>
      </c>
      <c r="B33" s="9">
        <v>304942</v>
      </c>
      <c r="C33" s="9">
        <v>307549.93000000011</v>
      </c>
      <c r="D33" s="9">
        <v>324336</v>
      </c>
      <c r="E33" s="9">
        <v>164515.93</v>
      </c>
      <c r="F33" s="9">
        <v>333135</v>
      </c>
      <c r="G33" s="9">
        <v>345132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x14ac:dyDescent="0.25">
      <c r="A34" s="9" t="s">
        <v>26</v>
      </c>
      <c r="B34" s="9">
        <v>1165377</v>
      </c>
      <c r="C34" s="9">
        <v>1032861.6700000003</v>
      </c>
      <c r="D34" s="9">
        <v>1361959</v>
      </c>
      <c r="E34" s="9">
        <v>495672.99000000005</v>
      </c>
      <c r="F34" s="9">
        <v>1356911</v>
      </c>
      <c r="G34" s="9">
        <v>1191768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17" x14ac:dyDescent="0.25">
      <c r="A35" s="9" t="s">
        <v>27</v>
      </c>
      <c r="B35" s="9">
        <v>1556718</v>
      </c>
      <c r="C35" s="9">
        <v>1453869.4800000004</v>
      </c>
      <c r="D35" s="9">
        <v>1645975</v>
      </c>
      <c r="E35" s="9">
        <v>638367.81999999983</v>
      </c>
      <c r="F35" s="9">
        <v>1618216</v>
      </c>
      <c r="G35" s="9">
        <v>1707775</v>
      </c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17" x14ac:dyDescent="0.25">
      <c r="A36" s="9" t="s">
        <v>28</v>
      </c>
      <c r="B36" s="9">
        <v>370802</v>
      </c>
      <c r="C36" s="9">
        <v>311600.60000000003</v>
      </c>
      <c r="D36" s="9">
        <v>340379</v>
      </c>
      <c r="E36" s="9">
        <v>134866.57999999996</v>
      </c>
      <c r="F36" s="9">
        <v>324481</v>
      </c>
      <c r="G36" s="9">
        <v>444011</v>
      </c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x14ac:dyDescent="0.25">
      <c r="A37" s="9" t="s">
        <v>29</v>
      </c>
      <c r="B37" s="9">
        <v>2882751</v>
      </c>
      <c r="C37" s="9">
        <v>5504123.6299999999</v>
      </c>
      <c r="D37" s="9">
        <v>190000</v>
      </c>
      <c r="E37" s="9">
        <v>9432.69</v>
      </c>
      <c r="F37" s="9">
        <v>144033</v>
      </c>
      <c r="G37" s="9">
        <v>156000</v>
      </c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ht="15.75" thickBot="1" x14ac:dyDescent="0.3">
      <c r="A38" s="12"/>
      <c r="B38" s="13"/>
      <c r="C38" s="11"/>
      <c r="D38" s="13"/>
      <c r="E38" s="13"/>
      <c r="F38" s="11"/>
      <c r="G38" s="13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7" ht="16.5" thickTop="1" thickBot="1" x14ac:dyDescent="0.3">
      <c r="A39" s="10" t="s">
        <v>30</v>
      </c>
      <c r="B39" s="10">
        <v>22261845</v>
      </c>
      <c r="C39" s="10">
        <v>24017025.590000007</v>
      </c>
      <c r="D39" s="10">
        <v>20910472</v>
      </c>
      <c r="E39" s="10">
        <v>9545729.0300000012</v>
      </c>
      <c r="F39" s="10">
        <v>21036121</v>
      </c>
      <c r="G39" s="10">
        <v>22444741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ht="15.75" thickTop="1" x14ac:dyDescent="0.25">
      <c r="A40" s="9"/>
      <c r="B40" s="81"/>
      <c r="C40" s="9"/>
      <c r="D40" s="9"/>
      <c r="E40" s="9"/>
      <c r="F40" s="9"/>
      <c r="G40" s="9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7" x14ac:dyDescent="0.25">
      <c r="A41" s="9"/>
      <c r="B41" s="9"/>
      <c r="C41" s="9"/>
      <c r="D41" s="9"/>
      <c r="E41" s="9"/>
      <c r="F41" s="9"/>
      <c r="G41" s="9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x14ac:dyDescent="0.25">
      <c r="A42" s="11" t="s">
        <v>31</v>
      </c>
      <c r="B42" s="11">
        <v>8871326.820000004</v>
      </c>
      <c r="C42" s="11">
        <v>8937778.4999999925</v>
      </c>
      <c r="D42" s="11">
        <v>8982778.4999999925</v>
      </c>
      <c r="E42" s="11">
        <v>13984313.129999988</v>
      </c>
      <c r="F42" s="9">
        <v>10810538.499999993</v>
      </c>
      <c r="G42" s="9">
        <v>10838900.499999993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7" x14ac:dyDescent="0.25">
      <c r="A43" s="13"/>
      <c r="B43" s="11"/>
      <c r="C43" s="11"/>
      <c r="D43" s="11"/>
      <c r="E43" s="11"/>
      <c r="F43" s="9"/>
      <c r="G43" s="9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x14ac:dyDescent="0.25">
      <c r="A44" s="11"/>
      <c r="B44" s="11"/>
      <c r="C44" s="11"/>
      <c r="D44" s="11"/>
      <c r="E44" s="11"/>
      <c r="F44" s="9"/>
      <c r="G44" s="9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spans="1:17" x14ac:dyDescent="0.25">
      <c r="A45" s="11" t="s">
        <v>32</v>
      </c>
      <c r="B45" s="11"/>
      <c r="C45" s="11"/>
      <c r="D45" s="11"/>
      <c r="E45" s="11"/>
      <c r="F45" s="9"/>
      <c r="G45" s="9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spans="1:17" x14ac:dyDescent="0.25">
      <c r="A46" s="11" t="s">
        <v>33</v>
      </c>
      <c r="B46" s="11">
        <v>133559</v>
      </c>
      <c r="C46" s="11">
        <v>200010.67999998853</v>
      </c>
      <c r="D46" s="11">
        <v>45000</v>
      </c>
      <c r="E46" s="11">
        <v>5046534.6299999971</v>
      </c>
      <c r="F46" s="11">
        <v>1872760</v>
      </c>
      <c r="G46" s="11">
        <v>28362</v>
      </c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x14ac:dyDescent="0.25">
      <c r="A47" s="99"/>
      <c r="B47" s="99"/>
      <c r="C47" s="101"/>
      <c r="D47" s="104"/>
      <c r="E47" s="99"/>
      <c r="F47" s="99"/>
      <c r="G47" s="99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spans="1:17" x14ac:dyDescent="0.25">
      <c r="A48" s="102"/>
      <c r="B48" s="102"/>
      <c r="C48" s="102"/>
      <c r="D48" s="102"/>
      <c r="E48" s="99"/>
      <c r="F48" s="99"/>
      <c r="G48" s="99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spans="1:17" x14ac:dyDescent="0.25">
      <c r="A49" s="105"/>
      <c r="B49" s="105"/>
      <c r="C49" s="105"/>
      <c r="D49" s="105"/>
      <c r="E49" s="105"/>
      <c r="F49" s="106"/>
      <c r="G49" s="106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spans="1:17" x14ac:dyDescent="0.25">
      <c r="A50" s="1"/>
      <c r="B50" s="1"/>
      <c r="C50" s="1"/>
      <c r="D50" s="1"/>
      <c r="E50" s="80"/>
      <c r="F50" s="79"/>
      <c r="G50" s="7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opLeftCell="A22" workbookViewId="0">
      <selection activeCell="J58" sqref="J58"/>
    </sheetView>
  </sheetViews>
  <sheetFormatPr defaultRowHeight="15" x14ac:dyDescent="0.25"/>
  <cols>
    <col min="1" max="1" width="23.28515625" bestFit="1" customWidth="1"/>
    <col min="2" max="2" width="31" bestFit="1" customWidth="1"/>
    <col min="3" max="3" width="8.85546875" bestFit="1" customWidth="1"/>
  </cols>
  <sheetData>
    <row r="1" spans="1:8" x14ac:dyDescent="0.25">
      <c r="A1" s="16" t="s">
        <v>0</v>
      </c>
      <c r="B1" s="19"/>
      <c r="C1" s="18"/>
      <c r="D1" s="18"/>
      <c r="E1" s="18"/>
      <c r="F1" s="18"/>
      <c r="G1" s="83"/>
      <c r="H1" s="83"/>
    </row>
    <row r="2" spans="1:8" x14ac:dyDescent="0.25">
      <c r="A2" s="16" t="str">
        <f>[1]Sheet1!$A$2</f>
        <v>BUDGET 2024-2025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">
        <v>61</v>
      </c>
      <c r="B3" s="19"/>
      <c r="C3" s="18"/>
      <c r="D3" s="18"/>
      <c r="E3" s="18"/>
      <c r="F3" s="18"/>
      <c r="G3" s="83"/>
      <c r="H3" s="84"/>
    </row>
    <row r="4" spans="1:8" x14ac:dyDescent="0.25">
      <c r="A4" s="14"/>
      <c r="B4" s="14"/>
      <c r="C4" s="15"/>
      <c r="D4" s="15"/>
      <c r="E4" s="15"/>
      <c r="F4" s="15"/>
      <c r="G4" s="82"/>
      <c r="H4" s="82"/>
    </row>
    <row r="5" spans="1:8" x14ac:dyDescent="0.25">
      <c r="A5" s="20" t="s">
        <v>35</v>
      </c>
      <c r="B5" s="20" t="s">
        <v>36</v>
      </c>
      <c r="C5" s="21" t="str">
        <f>[1]Sheet1!F2</f>
        <v>2022-23</v>
      </c>
      <c r="D5" s="21" t="str">
        <f>[1]Sheet1!G2</f>
        <v>2022-23</v>
      </c>
      <c r="E5" s="21" t="str">
        <f>[1]Sheet1!H2</f>
        <v>2023-24</v>
      </c>
      <c r="F5" s="21" t="str">
        <f>[1]Sheet1!I2</f>
        <v>2023-24</v>
      </c>
      <c r="G5" s="21" t="str">
        <f>[1]Sheet1!J2</f>
        <v>2023-24</v>
      </c>
      <c r="H5" s="21" t="str">
        <f>[1]Sheet1!K2</f>
        <v>2024-25</v>
      </c>
    </row>
    <row r="6" spans="1:8" x14ac:dyDescent="0.25">
      <c r="A6" s="20" t="s">
        <v>37</v>
      </c>
      <c r="B6" s="20"/>
      <c r="C6" s="21" t="str">
        <f>[1]Sheet1!F3</f>
        <v>REVISED</v>
      </c>
      <c r="D6" s="21" t="str">
        <f>[1]Sheet1!G3</f>
        <v>ACTUAL</v>
      </c>
      <c r="E6" s="21" t="str">
        <f>[1]Sheet1!H3</f>
        <v>ADOPTED</v>
      </c>
      <c r="F6" s="21" t="str">
        <f>[1]Sheet1!I3</f>
        <v>ACTUAL</v>
      </c>
      <c r="G6" s="21" t="str">
        <f>[1]Sheet1!J3</f>
        <v xml:space="preserve"> REVISED </v>
      </c>
      <c r="H6" s="21" t="str">
        <f>[1]Sheet1!K3</f>
        <v>PROPOSED</v>
      </c>
    </row>
    <row r="7" spans="1:8" ht="15.75" thickBot="1" x14ac:dyDescent="0.3">
      <c r="A7" s="22" t="s">
        <v>4</v>
      </c>
      <c r="B7" s="22"/>
      <c r="C7" s="23" t="str">
        <f>[1]Sheet1!F4</f>
        <v xml:space="preserve"> BUDGET</v>
      </c>
      <c r="D7" s="23"/>
      <c r="E7" s="23" t="str">
        <f>[1]Sheet1!H4</f>
        <v xml:space="preserve"> BUDGET</v>
      </c>
      <c r="F7" s="23" t="str">
        <f>[1]Sheet1!I4</f>
        <v>SIX MONTHS</v>
      </c>
      <c r="G7" s="23" t="str">
        <f>[1]Sheet1!J4</f>
        <v xml:space="preserve"> BUDGET</v>
      </c>
      <c r="H7" s="23" t="str">
        <f>[1]Sheet1!K4</f>
        <v xml:space="preserve"> BUDGET</v>
      </c>
    </row>
    <row r="8" spans="1:8" ht="15.75" thickTop="1" x14ac:dyDescent="0.25">
      <c r="A8" s="15" t="str">
        <f>'[7]01-10-43'!A10</f>
        <v xml:space="preserve"> 01-5101-10-43                          </v>
      </c>
      <c r="B8" s="15" t="str">
        <f>'[7]01-10-43'!B10</f>
        <v xml:space="preserve"> SALARIES             </v>
      </c>
      <c r="C8" s="27">
        <f>'[7]01-10-43'!E10</f>
        <v>72605</v>
      </c>
      <c r="D8" s="27">
        <f>'[7]01-10-43'!F10</f>
        <v>72877.89</v>
      </c>
      <c r="E8" s="27">
        <f>'[7]01-10-43'!G10</f>
        <v>76461</v>
      </c>
      <c r="F8" s="27">
        <f>'[7]01-10-43'!H10</f>
        <v>36310.720000000001</v>
      </c>
      <c r="G8" s="27">
        <f>'[7]01-10-43'!I10</f>
        <v>76557</v>
      </c>
      <c r="H8" s="27">
        <f>'[7]01-10-43'!J10</f>
        <v>110766</v>
      </c>
    </row>
    <row r="9" spans="1:8" x14ac:dyDescent="0.25">
      <c r="A9" s="15" t="str">
        <f>'[7]01-10-43'!A11</f>
        <v xml:space="preserve"> 01-5106-10-43                          </v>
      </c>
      <c r="B9" s="15" t="str">
        <f>'[7]01-10-43'!B11</f>
        <v xml:space="preserve"> OVERTIME             </v>
      </c>
      <c r="C9" s="27">
        <f>'[7]01-10-43'!E11</f>
        <v>3000</v>
      </c>
      <c r="D9" s="27">
        <f>'[7]01-10-43'!F11</f>
        <v>1736.09</v>
      </c>
      <c r="E9" s="27">
        <f>'[7]01-10-43'!G11</f>
        <v>3000</v>
      </c>
      <c r="F9" s="27">
        <f>'[7]01-10-43'!H11</f>
        <v>417.46</v>
      </c>
      <c r="G9" s="27">
        <f>'[7]01-10-43'!I11</f>
        <v>3000</v>
      </c>
      <c r="H9" s="27">
        <f>'[7]01-10-43'!J11</f>
        <v>3000</v>
      </c>
    </row>
    <row r="10" spans="1:8" x14ac:dyDescent="0.25">
      <c r="A10" s="15" t="str">
        <f>'[7]01-10-43'!A12</f>
        <v xml:space="preserve"> 01-5107-10-43                          </v>
      </c>
      <c r="B10" s="15" t="str">
        <f>'[7]01-10-43'!B12</f>
        <v xml:space="preserve"> HOLIDAY PAY          </v>
      </c>
      <c r="C10" s="27">
        <f>'[7]01-10-43'!E12</f>
        <v>400</v>
      </c>
      <c r="D10" s="27">
        <f>'[7]01-10-43'!F12</f>
        <v>390.49</v>
      </c>
      <c r="E10" s="27">
        <f>'[7]01-10-43'!G12</f>
        <v>400</v>
      </c>
      <c r="F10" s="27">
        <f>'[7]01-10-43'!H12</f>
        <v>53.73</v>
      </c>
      <c r="G10" s="27">
        <f>'[7]01-10-43'!I12</f>
        <v>400</v>
      </c>
      <c r="H10" s="27">
        <f>'[7]01-10-43'!J12</f>
        <v>400</v>
      </c>
    </row>
    <row r="11" spans="1:8" x14ac:dyDescent="0.25">
      <c r="A11" s="15" t="str">
        <f>'[7]01-10-43'!A13</f>
        <v xml:space="preserve"> 01-5110-10-43                          </v>
      </c>
      <c r="B11" s="15" t="str">
        <f>'[7]01-10-43'!B13</f>
        <v xml:space="preserve"> LONGEVITY            </v>
      </c>
      <c r="C11" s="27">
        <f>'[7]01-10-43'!E13</f>
        <v>600</v>
      </c>
      <c r="D11" s="27">
        <f>'[7]01-10-43'!F13</f>
        <v>600</v>
      </c>
      <c r="E11" s="27">
        <f>'[7]01-10-43'!G13</f>
        <v>720</v>
      </c>
      <c r="F11" s="27">
        <f>'[7]01-10-43'!H13</f>
        <v>720</v>
      </c>
      <c r="G11" s="27">
        <f>'[7]01-10-43'!I13</f>
        <v>720</v>
      </c>
      <c r="H11" s="27">
        <f>'[7]01-10-43'!J13</f>
        <v>840</v>
      </c>
    </row>
    <row r="12" spans="1:8" x14ac:dyDescent="0.25">
      <c r="A12" s="15" t="str">
        <f>'[7]01-10-43'!A14</f>
        <v xml:space="preserve"> 01-5111-10-43                          </v>
      </c>
      <c r="B12" s="15" t="str">
        <f>'[7]01-10-43'!B14</f>
        <v xml:space="preserve"> RETIREMENT           </v>
      </c>
      <c r="C12" s="27">
        <f>'[7]01-10-43'!E14</f>
        <v>9733</v>
      </c>
      <c r="D12" s="27">
        <f>'[7]01-10-43'!F14</f>
        <v>9606.6</v>
      </c>
      <c r="E12" s="27">
        <f>'[7]01-10-43'!G14</f>
        <v>10682</v>
      </c>
      <c r="F12" s="27">
        <f>'[7]01-10-43'!H14</f>
        <v>4920.34</v>
      </c>
      <c r="G12" s="27">
        <f>'[7]01-10-43'!I14</f>
        <v>10712</v>
      </c>
      <c r="H12" s="27">
        <f>'[7]01-10-43'!J14</f>
        <v>15516</v>
      </c>
    </row>
    <row r="13" spans="1:8" x14ac:dyDescent="0.25">
      <c r="A13" s="15" t="str">
        <f>'[7]01-10-43'!A15</f>
        <v xml:space="preserve"> 01-5112-10-43                          </v>
      </c>
      <c r="B13" s="15" t="str">
        <f>'[7]01-10-43'!B15</f>
        <v xml:space="preserve"> FICA                 </v>
      </c>
      <c r="C13" s="27">
        <f>'[7]01-10-43'!E15</f>
        <v>5854</v>
      </c>
      <c r="D13" s="27">
        <f>'[7]01-10-43'!F15</f>
        <v>5741.81</v>
      </c>
      <c r="E13" s="27">
        <f>'[7]01-10-43'!G15</f>
        <v>6238</v>
      </c>
      <c r="F13" s="27">
        <f>'[7]01-10-43'!H15</f>
        <v>2864.74</v>
      </c>
      <c r="G13" s="27">
        <f>'[7]01-10-43'!I15</f>
        <v>6199</v>
      </c>
      <c r="H13" s="27">
        <f>'[7]01-10-43'!J15</f>
        <v>8871</v>
      </c>
    </row>
    <row r="14" spans="1:8" x14ac:dyDescent="0.25">
      <c r="A14" s="15" t="str">
        <f>'[7]01-10-43'!A16</f>
        <v xml:space="preserve"> 01-5116-10-43                          </v>
      </c>
      <c r="B14" s="15" t="str">
        <f>'[7]01-10-43'!B16</f>
        <v xml:space="preserve"> HEALTH/LIFE INSURANC </v>
      </c>
      <c r="C14" s="27">
        <f>'[7]01-10-43'!E16</f>
        <v>16474</v>
      </c>
      <c r="D14" s="27">
        <f>'[7]01-10-43'!F16</f>
        <v>16452.48</v>
      </c>
      <c r="E14" s="27">
        <f>'[7]01-10-43'!G16</f>
        <v>15606</v>
      </c>
      <c r="F14" s="27">
        <f>'[7]01-10-43'!H16</f>
        <v>7721</v>
      </c>
      <c r="G14" s="27">
        <f>'[7]01-10-43'!I16</f>
        <v>15938</v>
      </c>
      <c r="H14" s="27">
        <f>'[7]01-10-43'!J16</f>
        <v>26684</v>
      </c>
    </row>
    <row r="15" spans="1:8" x14ac:dyDescent="0.25">
      <c r="A15" s="15" t="str">
        <f>'[7]01-10-43'!A17</f>
        <v xml:space="preserve"> 01-5118-10-43                          </v>
      </c>
      <c r="B15" s="15" t="str">
        <f>'[7]01-10-43'!B17</f>
        <v xml:space="preserve"> WORKER COMPENSATION  </v>
      </c>
      <c r="C15" s="27">
        <f>'[7]01-10-43'!E17</f>
        <v>1254</v>
      </c>
      <c r="D15" s="27">
        <f>'[7]01-10-43'!F17</f>
        <v>1207.6600000000001</v>
      </c>
      <c r="E15" s="27">
        <f>'[7]01-10-43'!G17</f>
        <v>1245</v>
      </c>
      <c r="F15" s="27">
        <f>'[7]01-10-43'!H17</f>
        <v>561.04</v>
      </c>
      <c r="G15" s="27">
        <f>'[7]01-10-43'!I17</f>
        <v>1247</v>
      </c>
      <c r="H15" s="27">
        <f>'[7]01-10-43'!J17</f>
        <v>1623</v>
      </c>
    </row>
    <row r="16" spans="1:8" x14ac:dyDescent="0.25">
      <c r="A16" s="15" t="str">
        <f>'[7]01-10-43'!A18</f>
        <v xml:space="preserve"> 01-5119-10-43                          </v>
      </c>
      <c r="B16" s="15" t="str">
        <f>'[7]01-10-43'!B18</f>
        <v xml:space="preserve"> OTHER PAYROLL EXPENS </v>
      </c>
      <c r="C16" s="27">
        <f>'[7]01-10-43'!E18</f>
        <v>960</v>
      </c>
      <c r="D16" s="27">
        <f>'[7]01-10-43'!F18</f>
        <v>957.34</v>
      </c>
      <c r="E16" s="27">
        <f>'[7]01-10-43'!G18</f>
        <v>960</v>
      </c>
      <c r="F16" s="27">
        <f>'[7]01-10-43'!H18</f>
        <v>464.08</v>
      </c>
      <c r="G16" s="27">
        <f>'[7]01-10-43'!I18</f>
        <v>963</v>
      </c>
      <c r="H16" s="27">
        <f>'[7]01-10-43'!J18</f>
        <v>960</v>
      </c>
    </row>
    <row r="17" spans="1:8" x14ac:dyDescent="0.25">
      <c r="A17" s="15">
        <f>'[7]01-10-43'!A19</f>
        <v>0</v>
      </c>
      <c r="B17" s="15">
        <f>'[7]01-10-43'!B19</f>
        <v>0</v>
      </c>
      <c r="C17" s="27">
        <f>'[7]01-10-43'!E19</f>
        <v>0</v>
      </c>
      <c r="D17" s="27">
        <f>'[7]01-10-43'!F19</f>
        <v>0</v>
      </c>
      <c r="E17" s="27">
        <f>'[7]01-10-43'!G19</f>
        <v>0</v>
      </c>
      <c r="F17" s="27">
        <f>'[7]01-10-43'!H19</f>
        <v>0</v>
      </c>
      <c r="G17" s="27">
        <f>'[7]01-10-43'!I19</f>
        <v>0</v>
      </c>
      <c r="H17" s="27">
        <f>'[7]01-10-43'!J19</f>
        <v>0</v>
      </c>
    </row>
    <row r="18" spans="1:8" x14ac:dyDescent="0.25">
      <c r="A18" s="25"/>
      <c r="B18" s="25" t="s">
        <v>57</v>
      </c>
      <c r="C18" s="26">
        <f>SUM(C8:C17)</f>
        <v>110880</v>
      </c>
      <c r="D18" s="26">
        <f t="shared" ref="D18:H18" si="0">SUM(D8:D17)</f>
        <v>109570.36</v>
      </c>
      <c r="E18" s="26">
        <f t="shared" si="0"/>
        <v>115312</v>
      </c>
      <c r="F18" s="26">
        <f t="shared" si="0"/>
        <v>54033.11</v>
      </c>
      <c r="G18" s="26">
        <f>SUM(G8:G17)</f>
        <v>115736</v>
      </c>
      <c r="H18" s="26">
        <f t="shared" si="0"/>
        <v>168660</v>
      </c>
    </row>
    <row r="19" spans="1:8" x14ac:dyDescent="0.25">
      <c r="A19" s="15" t="str">
        <f>'[7]01-10-43'!A21</f>
        <v xml:space="preserve"> 01-5201-10-43                          </v>
      </c>
      <c r="B19" s="15" t="str">
        <f>'[7]01-10-43'!B21</f>
        <v xml:space="preserve"> OFFICE SUPPLIES      </v>
      </c>
      <c r="C19" s="27">
        <f>'[7]01-10-43'!E21</f>
        <v>2500</v>
      </c>
      <c r="D19" s="27">
        <f>'[7]01-10-43'!F21</f>
        <v>1657.11</v>
      </c>
      <c r="E19" s="27">
        <f>'[7]01-10-43'!G21</f>
        <v>2500</v>
      </c>
      <c r="F19" s="27">
        <f>'[7]01-10-43'!H21</f>
        <v>1271.6400000000001</v>
      </c>
      <c r="G19" s="27">
        <f>'[7]01-10-43'!I21</f>
        <v>2500</v>
      </c>
      <c r="H19" s="27">
        <f>'[7]01-10-43'!J21</f>
        <v>2700</v>
      </c>
    </row>
    <row r="20" spans="1:8" x14ac:dyDescent="0.25">
      <c r="A20" s="15" t="str">
        <f>'[7]01-10-43'!A22</f>
        <v xml:space="preserve"> 01-5202-10-43                          </v>
      </c>
      <c r="B20" s="15" t="str">
        <f>'[7]01-10-43'!B22</f>
        <v xml:space="preserve"> POSTAGE              </v>
      </c>
      <c r="C20" s="27">
        <f>'[7]01-10-43'!E22</f>
        <v>400</v>
      </c>
      <c r="D20" s="27">
        <f>'[7]01-10-43'!F22</f>
        <v>19.079999999999998</v>
      </c>
      <c r="E20" s="27">
        <f>'[7]01-10-43'!G22</f>
        <v>400</v>
      </c>
      <c r="F20" s="27">
        <f>'[7]01-10-43'!H22</f>
        <v>0</v>
      </c>
      <c r="G20" s="27">
        <f>'[7]01-10-43'!I22</f>
        <v>400</v>
      </c>
      <c r="H20" s="27">
        <f>'[7]01-10-43'!J22</f>
        <v>400</v>
      </c>
    </row>
    <row r="21" spans="1:8" x14ac:dyDescent="0.25">
      <c r="A21" s="15" t="str">
        <f>'[7]01-10-43'!A23</f>
        <v xml:space="preserve"> 01-5208-10-43                          </v>
      </c>
      <c r="B21" s="15" t="str">
        <f>'[7]01-10-43'!B23</f>
        <v xml:space="preserve"> CLEANING SUPPLIES    </v>
      </c>
      <c r="C21" s="27">
        <f>'[7]01-10-43'!E23</f>
        <v>3290</v>
      </c>
      <c r="D21" s="27">
        <f>'[7]01-10-43'!F23</f>
        <v>7096.23</v>
      </c>
      <c r="E21" s="27">
        <f>'[7]01-10-43'!G23</f>
        <v>3290</v>
      </c>
      <c r="F21" s="27">
        <f>'[7]01-10-43'!H23</f>
        <v>615.37</v>
      </c>
      <c r="G21" s="27">
        <f>'[7]01-10-43'!I23</f>
        <v>3290</v>
      </c>
      <c r="H21" s="27">
        <f>'[7]01-10-43'!J23</f>
        <v>4000</v>
      </c>
    </row>
    <row r="22" spans="1:8" x14ac:dyDescent="0.25">
      <c r="A22" s="15" t="str">
        <f>'[7]01-10-43'!A24</f>
        <v xml:space="preserve"> 01-5295-10-43                          </v>
      </c>
      <c r="B22" s="15" t="str">
        <f>'[7]01-10-43'!B24</f>
        <v xml:space="preserve"> TABLE &amp; CHAIR REPLAC </v>
      </c>
      <c r="C22" s="27">
        <f>'[7]01-10-43'!E24</f>
        <v>4000</v>
      </c>
      <c r="D22" s="27">
        <f>'[7]01-10-43'!F24</f>
        <v>326.87</v>
      </c>
      <c r="E22" s="27">
        <f>'[7]01-10-43'!G24</f>
        <v>4000</v>
      </c>
      <c r="F22" s="27">
        <f>'[7]01-10-43'!H24</f>
        <v>0</v>
      </c>
      <c r="G22" s="27">
        <f>'[7]01-10-43'!I24</f>
        <v>4000</v>
      </c>
      <c r="H22" s="27">
        <f>'[7]01-10-43'!J24</f>
        <v>7000</v>
      </c>
    </row>
    <row r="23" spans="1:8" x14ac:dyDescent="0.25">
      <c r="A23" s="15" t="str">
        <f>'[7]01-10-43'!A25</f>
        <v xml:space="preserve"> 01-5299-10-43                          </v>
      </c>
      <c r="B23" s="15" t="str">
        <f>'[7]01-10-43'!B25</f>
        <v xml:space="preserve"> MISCELLANEOUS SUPPLI </v>
      </c>
      <c r="C23" s="27">
        <f>'[7]01-10-43'!E25</f>
        <v>2010</v>
      </c>
      <c r="D23" s="27">
        <f>'[7]01-10-43'!F25</f>
        <v>2485.27</v>
      </c>
      <c r="E23" s="27">
        <f>'[7]01-10-43'!G25</f>
        <v>2010</v>
      </c>
      <c r="F23" s="27">
        <f>'[7]01-10-43'!H25</f>
        <v>1089.3800000000001</v>
      </c>
      <c r="G23" s="27">
        <f>'[7]01-10-43'!I25</f>
        <v>2010</v>
      </c>
      <c r="H23" s="27">
        <f>'[7]01-10-43'!J25</f>
        <v>2500</v>
      </c>
    </row>
    <row r="24" spans="1:8" x14ac:dyDescent="0.25">
      <c r="A24" s="15">
        <f>'[7]01-10-43'!A26</f>
        <v>0</v>
      </c>
      <c r="B24" s="15">
        <f>'[7]01-10-43'!B26</f>
        <v>0</v>
      </c>
      <c r="C24" s="27">
        <f>'[7]01-10-43'!E26</f>
        <v>0</v>
      </c>
      <c r="D24" s="27">
        <f>'[7]01-10-43'!F26</f>
        <v>0</v>
      </c>
      <c r="E24" s="27">
        <f>'[7]01-10-43'!G26</f>
        <v>0</v>
      </c>
      <c r="F24" s="27">
        <f>'[7]01-10-43'!H26</f>
        <v>0</v>
      </c>
      <c r="G24" s="27">
        <f>'[7]01-10-43'!I26</f>
        <v>0</v>
      </c>
      <c r="H24" s="27">
        <f>'[7]01-10-43'!J26</f>
        <v>0</v>
      </c>
    </row>
    <row r="25" spans="1:8" x14ac:dyDescent="0.25">
      <c r="A25" s="58"/>
      <c r="B25" s="25" t="s">
        <v>39</v>
      </c>
      <c r="C25" s="26">
        <f t="shared" ref="C25:H25" si="1">SUM(C19:C24)</f>
        <v>12200</v>
      </c>
      <c r="D25" s="26">
        <f t="shared" si="1"/>
        <v>11584.560000000001</v>
      </c>
      <c r="E25" s="26">
        <f t="shared" si="1"/>
        <v>12200</v>
      </c>
      <c r="F25" s="26">
        <f t="shared" si="1"/>
        <v>2976.3900000000003</v>
      </c>
      <c r="G25" s="26">
        <f t="shared" si="1"/>
        <v>12200</v>
      </c>
      <c r="H25" s="26">
        <f t="shared" si="1"/>
        <v>16600</v>
      </c>
    </row>
    <row r="26" spans="1:8" x14ac:dyDescent="0.25">
      <c r="A26" s="15" t="str">
        <f>'[7]01-10-43'!A28</f>
        <v xml:space="preserve"> 01-5302-10-43                          </v>
      </c>
      <c r="B26" s="15" t="str">
        <f>'[7]01-10-43'!B28</f>
        <v xml:space="preserve"> BUILDING MAINTENANCE </v>
      </c>
      <c r="C26" s="27">
        <f>'[7]01-10-43'!E28</f>
        <v>13000</v>
      </c>
      <c r="D26" s="27">
        <f>'[7]01-10-43'!F28</f>
        <v>12059.76</v>
      </c>
      <c r="E26" s="27">
        <f>'[7]01-10-43'!G28</f>
        <v>13000</v>
      </c>
      <c r="F26" s="27">
        <f>'[7]01-10-43'!H28</f>
        <v>3203.87</v>
      </c>
      <c r="G26" s="27">
        <f>'[7]01-10-43'!I28</f>
        <v>13000</v>
      </c>
      <c r="H26" s="27">
        <f>'[7]01-10-43'!J28</f>
        <v>17000</v>
      </c>
    </row>
    <row r="27" spans="1:8" x14ac:dyDescent="0.25">
      <c r="A27" s="15" t="str">
        <f>'[7]01-10-43'!A29</f>
        <v xml:space="preserve"> 01-5303-10-43                          </v>
      </c>
      <c r="B27" s="15" t="str">
        <f>'[7]01-10-43'!B29</f>
        <v xml:space="preserve"> GROUNDS MAINTENANCE  </v>
      </c>
      <c r="C27" s="27">
        <f>'[7]01-10-43'!E29</f>
        <v>1700</v>
      </c>
      <c r="D27" s="27">
        <f>'[7]01-10-43'!F29</f>
        <v>1501.6399999999999</v>
      </c>
      <c r="E27" s="27">
        <f>'[7]01-10-43'!G29</f>
        <v>1700</v>
      </c>
      <c r="F27" s="27">
        <f>'[7]01-10-43'!H29</f>
        <v>1564.8</v>
      </c>
      <c r="G27" s="27">
        <f>'[7]01-10-43'!I29</f>
        <v>1700</v>
      </c>
      <c r="H27" s="27">
        <f>'[7]01-10-43'!J29</f>
        <v>2500</v>
      </c>
    </row>
    <row r="28" spans="1:8" x14ac:dyDescent="0.25">
      <c r="A28" s="15" t="str">
        <f>'[7]01-10-43'!A30</f>
        <v xml:space="preserve"> 01-5304-10-43                          </v>
      </c>
      <c r="B28" s="15" t="str">
        <f>'[7]01-10-43'!B30</f>
        <v xml:space="preserve"> MACHINERY &amp; EQUIPMEN </v>
      </c>
      <c r="C28" s="27">
        <f>'[7]01-10-43'!E30</f>
        <v>2700</v>
      </c>
      <c r="D28" s="27">
        <f>'[7]01-10-43'!F30</f>
        <v>1387.79</v>
      </c>
      <c r="E28" s="27">
        <f>'[7]01-10-43'!G30</f>
        <v>2700</v>
      </c>
      <c r="F28" s="27">
        <f>'[7]01-10-43'!H30</f>
        <v>149.47999999999999</v>
      </c>
      <c r="G28" s="27">
        <f>'[7]01-10-43'!I30</f>
        <v>2700</v>
      </c>
      <c r="H28" s="27">
        <f>'[7]01-10-43'!J30</f>
        <v>2700</v>
      </c>
    </row>
    <row r="29" spans="1:8" x14ac:dyDescent="0.25">
      <c r="A29" s="15" t="str">
        <f>'[7]01-10-43'!A31</f>
        <v xml:space="preserve"> 01-5305-10-43                          </v>
      </c>
      <c r="B29" s="15" t="str">
        <f>'[7]01-10-43'!B31</f>
        <v xml:space="preserve"> VEHICLE MAINTENANCE  </v>
      </c>
      <c r="C29" s="27">
        <f>'[7]01-10-43'!E31</f>
        <v>1000</v>
      </c>
      <c r="D29" s="27">
        <f>'[7]01-10-43'!F31</f>
        <v>2173.8000000000002</v>
      </c>
      <c r="E29" s="27">
        <f>'[7]01-10-43'!G31</f>
        <v>1000</v>
      </c>
      <c r="F29" s="27">
        <f>'[7]01-10-43'!H31</f>
        <v>555.08000000000004</v>
      </c>
      <c r="G29" s="27">
        <f>'[7]01-10-43'!I31</f>
        <v>1000</v>
      </c>
      <c r="H29" s="27">
        <f>'[7]01-10-43'!J31</f>
        <v>1000</v>
      </c>
    </row>
    <row r="30" spans="1:8" x14ac:dyDescent="0.25">
      <c r="A30" s="15" t="str">
        <f>'[7]01-10-43'!A32</f>
        <v xml:space="preserve"> 01-5309-10-43                          </v>
      </c>
      <c r="B30" s="15" t="str">
        <f>'[7]01-10-43'!B32</f>
        <v xml:space="preserve"> OFFICE EQUIPMENT MAI </v>
      </c>
      <c r="C30" s="27">
        <f>'[7]01-10-43'!E32</f>
        <v>425</v>
      </c>
      <c r="D30" s="27">
        <f>'[7]01-10-43'!F32</f>
        <v>108.23</v>
      </c>
      <c r="E30" s="27">
        <f>'[7]01-10-43'!G32</f>
        <v>425</v>
      </c>
      <c r="F30" s="27">
        <f>'[7]01-10-43'!H32</f>
        <v>0</v>
      </c>
      <c r="G30" s="27">
        <f>'[7]01-10-43'!I32</f>
        <v>425</v>
      </c>
      <c r="H30" s="27">
        <f>'[7]01-10-43'!J32</f>
        <v>450</v>
      </c>
    </row>
    <row r="31" spans="1:8" x14ac:dyDescent="0.25">
      <c r="A31" s="15">
        <f>'[7]01-10-43'!A33</f>
        <v>0</v>
      </c>
      <c r="B31" s="15">
        <f>'[7]01-10-43'!B33</f>
        <v>0</v>
      </c>
      <c r="C31" s="27">
        <f>'[7]01-10-43'!E33</f>
        <v>0</v>
      </c>
      <c r="D31" s="27">
        <f>'[7]01-10-43'!F33</f>
        <v>0</v>
      </c>
      <c r="E31" s="27">
        <f>'[7]01-10-43'!G33</f>
        <v>0</v>
      </c>
      <c r="F31" s="27">
        <f>'[7]01-10-43'!H33</f>
        <v>0</v>
      </c>
      <c r="G31" s="27">
        <f>'[7]01-10-43'!I33</f>
        <v>0</v>
      </c>
      <c r="H31" s="27">
        <f>'[7]01-10-43'!J33</f>
        <v>0</v>
      </c>
    </row>
    <row r="32" spans="1:8" x14ac:dyDescent="0.25">
      <c r="A32" s="25"/>
      <c r="B32" s="25" t="s">
        <v>43</v>
      </c>
      <c r="C32" s="26">
        <f>SUM(C26:C31)</f>
        <v>18825</v>
      </c>
      <c r="D32" s="26">
        <f t="shared" ref="D32:H32" si="2">SUM(D26:D31)</f>
        <v>17231.219999999998</v>
      </c>
      <c r="E32" s="26">
        <f t="shared" si="2"/>
        <v>18825</v>
      </c>
      <c r="F32" s="26">
        <f t="shared" si="2"/>
        <v>5473.23</v>
      </c>
      <c r="G32" s="26">
        <f t="shared" si="2"/>
        <v>18825</v>
      </c>
      <c r="H32" s="26">
        <f t="shared" si="2"/>
        <v>23650</v>
      </c>
    </row>
    <row r="33" spans="1:8" x14ac:dyDescent="0.25">
      <c r="A33" s="15" t="str">
        <f>'[7]01-10-43'!A35</f>
        <v xml:space="preserve"> 01-5401-10-43                          </v>
      </c>
      <c r="B33" s="15" t="str">
        <f>'[7]01-10-43'!B35</f>
        <v xml:space="preserve"> COMMUNICATIONS       </v>
      </c>
      <c r="C33" s="27">
        <f>'[7]01-10-43'!E35</f>
        <v>2445</v>
      </c>
      <c r="D33" s="27">
        <f>'[7]01-10-43'!F35</f>
        <v>1546.15</v>
      </c>
      <c r="E33" s="27">
        <f>'[7]01-10-43'!G35</f>
        <v>2445</v>
      </c>
      <c r="F33" s="27">
        <f>'[7]01-10-43'!H35</f>
        <v>951.29</v>
      </c>
      <c r="G33" s="27">
        <f>'[7]01-10-43'!I35</f>
        <v>2445</v>
      </c>
      <c r="H33" s="27">
        <f>'[7]01-10-43'!J35</f>
        <v>2445</v>
      </c>
    </row>
    <row r="34" spans="1:8" x14ac:dyDescent="0.25">
      <c r="A34" s="15" t="str">
        <f>'[7]01-10-43'!A36</f>
        <v xml:space="preserve"> 01-5402-10-43                          </v>
      </c>
      <c r="B34" s="15" t="str">
        <f>'[7]01-10-43'!B36</f>
        <v xml:space="preserve"> DUES &amp; SUBSCRIPTIONS </v>
      </c>
      <c r="C34" s="27">
        <f>'[7]01-10-43'!E36</f>
        <v>0</v>
      </c>
      <c r="D34" s="27">
        <f>'[7]01-10-43'!F36</f>
        <v>12.98</v>
      </c>
      <c r="E34" s="27">
        <f>'[7]01-10-43'!G36</f>
        <v>0</v>
      </c>
      <c r="F34" s="27">
        <f>'[7]01-10-43'!H36</f>
        <v>56.5</v>
      </c>
      <c r="G34" s="27">
        <f>'[7]01-10-43'!I36</f>
        <v>100</v>
      </c>
      <c r="H34" s="27">
        <f>'[7]01-10-43'!J36</f>
        <v>100</v>
      </c>
    </row>
    <row r="35" spans="1:8" x14ac:dyDescent="0.25">
      <c r="A35" s="15" t="str">
        <f>'[7]01-10-43'!A37</f>
        <v xml:space="preserve"> 01-5403-10-43                          </v>
      </c>
      <c r="B35" s="15" t="str">
        <f>'[7]01-10-43'!B37</f>
        <v xml:space="preserve"> GENERAL INSURANCE    </v>
      </c>
      <c r="C35" s="27">
        <f>'[7]01-10-43'!E37</f>
        <v>7791</v>
      </c>
      <c r="D35" s="27">
        <f>'[7]01-10-43'!F37</f>
        <v>8244.56</v>
      </c>
      <c r="E35" s="27">
        <f>'[7]01-10-43'!G37</f>
        <v>7791</v>
      </c>
      <c r="F35" s="27">
        <f>'[7]01-10-43'!H37</f>
        <v>5004.6400000000003</v>
      </c>
      <c r="G35" s="27">
        <f>'[7]01-10-43'!I37</f>
        <v>7791</v>
      </c>
      <c r="H35" s="27">
        <f>'[7]01-10-43'!J37</f>
        <v>8481</v>
      </c>
    </row>
    <row r="36" spans="1:8" x14ac:dyDescent="0.25">
      <c r="A36" s="15" t="str">
        <f>'[7]01-10-43'!A38</f>
        <v xml:space="preserve"> 01-5404-10-43                          </v>
      </c>
      <c r="B36" s="15" t="str">
        <f>'[7]01-10-43'!B38</f>
        <v xml:space="preserve"> PROFESSIONAL FEES    </v>
      </c>
      <c r="C36" s="27">
        <f>'[7]01-10-43'!E38</f>
        <v>1000</v>
      </c>
      <c r="D36" s="27">
        <f>'[7]01-10-43'!F38</f>
        <v>176.69</v>
      </c>
      <c r="E36" s="27">
        <f>'[7]01-10-43'!G38</f>
        <v>1000</v>
      </c>
      <c r="F36" s="27">
        <f>'[7]01-10-43'!H38</f>
        <v>78.45</v>
      </c>
      <c r="G36" s="27">
        <f>'[7]01-10-43'!I38</f>
        <v>1000</v>
      </c>
      <c r="H36" s="27">
        <f>'[7]01-10-43'!J38</f>
        <v>1000</v>
      </c>
    </row>
    <row r="37" spans="1:8" x14ac:dyDescent="0.25">
      <c r="A37" s="15" t="str">
        <f>'[7]01-10-43'!A39</f>
        <v xml:space="preserve"> 01-5405-10-43                          </v>
      </c>
      <c r="B37" s="15" t="str">
        <f>'[7]01-10-43'!B39</f>
        <v xml:space="preserve"> ADVERTISING          </v>
      </c>
      <c r="C37" s="27">
        <f>'[7]01-10-43'!E39</f>
        <v>1000</v>
      </c>
      <c r="D37" s="27">
        <f>'[7]01-10-43'!F39</f>
        <v>676.87</v>
      </c>
      <c r="E37" s="27">
        <f>'[7]01-10-43'!G39</f>
        <v>1000</v>
      </c>
      <c r="F37" s="27">
        <f>'[7]01-10-43'!H39</f>
        <v>0</v>
      </c>
      <c r="G37" s="27">
        <f>'[7]01-10-43'!I39</f>
        <v>900</v>
      </c>
      <c r="H37" s="27">
        <f>'[7]01-10-43'!J39</f>
        <v>1000</v>
      </c>
    </row>
    <row r="38" spans="1:8" x14ac:dyDescent="0.25">
      <c r="A38" s="15" t="str">
        <f>'[7]01-10-43'!A40</f>
        <v xml:space="preserve"> 01-5406-10-43                          </v>
      </c>
      <c r="B38" s="15" t="str">
        <f>'[7]01-10-43'!B40</f>
        <v xml:space="preserve"> TRAINING             </v>
      </c>
      <c r="C38" s="27">
        <f>'[7]01-10-43'!E40</f>
        <v>1000</v>
      </c>
      <c r="D38" s="27">
        <f>'[7]01-10-43'!F40</f>
        <v>740.45</v>
      </c>
      <c r="E38" s="27">
        <f>'[7]01-10-43'!G40</f>
        <v>1000</v>
      </c>
      <c r="F38" s="27">
        <f>'[7]01-10-43'!H40</f>
        <v>0</v>
      </c>
      <c r="G38" s="27">
        <f>'[7]01-10-43'!I40</f>
        <v>1000</v>
      </c>
      <c r="H38" s="27">
        <f>'[7]01-10-43'!J40</f>
        <v>1000</v>
      </c>
    </row>
    <row r="39" spans="1:8" x14ac:dyDescent="0.25">
      <c r="A39" s="15" t="str">
        <f>'[7]01-10-43'!A41</f>
        <v xml:space="preserve"> 01-5408-10-43                          </v>
      </c>
      <c r="B39" s="15" t="str">
        <f>'[7]01-10-43'!B41</f>
        <v xml:space="preserve"> ELECTRIC UTILITY SER </v>
      </c>
      <c r="C39" s="27">
        <f>'[7]01-10-43'!E41</f>
        <v>9500</v>
      </c>
      <c r="D39" s="27">
        <f>'[7]01-10-43'!F41</f>
        <v>9093.1</v>
      </c>
      <c r="E39" s="27">
        <f>'[7]01-10-43'!G41</f>
        <v>9500</v>
      </c>
      <c r="F39" s="27">
        <f>'[7]01-10-43'!H41</f>
        <v>3059.29</v>
      </c>
      <c r="G39" s="27">
        <f>'[7]01-10-43'!I41</f>
        <v>9500</v>
      </c>
      <c r="H39" s="27">
        <f>'[7]01-10-43'!J41</f>
        <v>9595</v>
      </c>
    </row>
    <row r="40" spans="1:8" x14ac:dyDescent="0.25">
      <c r="A40" s="15" t="str">
        <f>'[7]01-10-43'!A42</f>
        <v xml:space="preserve"> 01-5409-10-43                          </v>
      </c>
      <c r="B40" s="15" t="str">
        <f>'[7]01-10-43'!B42</f>
        <v xml:space="preserve"> CONTRACTUAL SERVICES </v>
      </c>
      <c r="C40" s="27">
        <f>'[7]01-10-43'!E42</f>
        <v>27648</v>
      </c>
      <c r="D40" s="27">
        <f>'[7]01-10-43'!F42</f>
        <v>25221.41</v>
      </c>
      <c r="E40" s="27">
        <f>'[7]01-10-43'!G42</f>
        <v>33828</v>
      </c>
      <c r="F40" s="27">
        <f>'[7]01-10-43'!H42</f>
        <v>21379.919999999998</v>
      </c>
      <c r="G40" s="27">
        <f>'[7]01-10-43'!I42</f>
        <v>33828</v>
      </c>
      <c r="H40" s="27">
        <f>'[7]01-10-43'!J42</f>
        <v>27648</v>
      </c>
    </row>
    <row r="41" spans="1:8" x14ac:dyDescent="0.25">
      <c r="A41" s="15" t="str">
        <f>'[7]01-10-43'!A43</f>
        <v xml:space="preserve"> 01-5440-10-43                          </v>
      </c>
      <c r="B41" s="15" t="str">
        <f>'[7]01-10-43'!B43</f>
        <v xml:space="preserve"> NATURAL GAS UTILITY  </v>
      </c>
      <c r="C41" s="27">
        <f>'[7]01-10-43'!E43</f>
        <v>3060</v>
      </c>
      <c r="D41" s="27">
        <f>'[7]01-10-43'!F43</f>
        <v>2680.12</v>
      </c>
      <c r="E41" s="27">
        <f>'[7]01-10-43'!G43</f>
        <v>3060</v>
      </c>
      <c r="F41" s="27">
        <f>'[7]01-10-43'!H43</f>
        <v>1908.58</v>
      </c>
      <c r="G41" s="27">
        <f>'[7]01-10-43'!I43</f>
        <v>3060</v>
      </c>
      <c r="H41" s="27">
        <f>'[7]01-10-43'!J43</f>
        <v>3091</v>
      </c>
    </row>
    <row r="42" spans="1:8" x14ac:dyDescent="0.25">
      <c r="A42" s="15" t="str">
        <f>'[7]01-10-43'!A44</f>
        <v xml:space="preserve"> 01-5441-10-43                          </v>
      </c>
      <c r="B42" s="15" t="str">
        <f>'[7]01-10-43'!B44</f>
        <v xml:space="preserve"> SOLID WASTE UTILITY  </v>
      </c>
      <c r="C42" s="27">
        <f>'[7]01-10-43'!E44</f>
        <v>3427</v>
      </c>
      <c r="D42" s="27">
        <f>'[7]01-10-43'!F44</f>
        <v>2652.6</v>
      </c>
      <c r="E42" s="27">
        <f>'[7]01-10-43'!G44</f>
        <v>3427</v>
      </c>
      <c r="F42" s="27">
        <f>'[7]01-10-43'!H44</f>
        <v>0</v>
      </c>
      <c r="G42" s="27">
        <f>'[7]01-10-43'!I44</f>
        <v>3427</v>
      </c>
      <c r="H42" s="27">
        <f>'[7]01-10-43'!J44</f>
        <v>3564</v>
      </c>
    </row>
    <row r="43" spans="1:8" x14ac:dyDescent="0.25">
      <c r="A43" s="15" t="str">
        <f>'[7]01-10-43'!A45</f>
        <v xml:space="preserve"> 01-5442-10-43                          </v>
      </c>
      <c r="B43" s="15" t="str">
        <f>'[7]01-10-43'!B45</f>
        <v xml:space="preserve"> WATER/SEWER UTILITY  </v>
      </c>
      <c r="C43" s="27">
        <f>'[7]01-10-43'!E45</f>
        <v>7263</v>
      </c>
      <c r="D43" s="27">
        <f>'[7]01-10-43'!F45</f>
        <v>7588</v>
      </c>
      <c r="E43" s="27">
        <f>'[7]01-10-43'!G45</f>
        <v>7500</v>
      </c>
      <c r="F43" s="27">
        <f>'[7]01-10-43'!H45</f>
        <v>2172.09</v>
      </c>
      <c r="G43" s="27">
        <f>'[7]01-10-43'!I45</f>
        <v>7500</v>
      </c>
      <c r="H43" s="27">
        <f>'[7]01-10-43'!J45</f>
        <v>7725</v>
      </c>
    </row>
    <row r="44" spans="1:8" x14ac:dyDescent="0.25">
      <c r="A44" s="15" t="str">
        <f>'[7]01-10-43'!A46</f>
        <v xml:space="preserve"> 01-5446-10-43                          </v>
      </c>
      <c r="B44" s="15" t="str">
        <f>'[7]01-10-43'!B46</f>
        <v xml:space="preserve"> STORM WATER UTILITY  </v>
      </c>
      <c r="C44" s="27">
        <f>'[7]01-10-43'!E46</f>
        <v>3000</v>
      </c>
      <c r="D44" s="27">
        <f>'[7]01-10-43'!F46</f>
        <v>2689.08</v>
      </c>
      <c r="E44" s="27">
        <f>'[7]01-10-43'!G46</f>
        <v>3000</v>
      </c>
      <c r="F44" s="27">
        <f>'[7]01-10-43'!H46</f>
        <v>1344.54</v>
      </c>
      <c r="G44" s="27">
        <f>'[7]01-10-43'!I46</f>
        <v>3000</v>
      </c>
      <c r="H44" s="27">
        <f>'[7]01-10-43'!J46</f>
        <v>3800</v>
      </c>
    </row>
    <row r="45" spans="1:8" x14ac:dyDescent="0.25">
      <c r="A45" s="15" t="str">
        <f>'[7]01-10-43'!A47</f>
        <v xml:space="preserve"> 01-5455-10-43                          </v>
      </c>
      <c r="B45" s="15" t="str">
        <f>'[7]01-10-43'!B47</f>
        <v xml:space="preserve"> UNIFORM PURCHASE/REN </v>
      </c>
      <c r="C45" s="27">
        <f>'[7]01-10-43'!E47</f>
        <v>2800</v>
      </c>
      <c r="D45" s="27">
        <f>'[7]01-10-43'!F47</f>
        <v>3111.26</v>
      </c>
      <c r="E45" s="27">
        <f>'[7]01-10-43'!G47</f>
        <v>2800</v>
      </c>
      <c r="F45" s="27">
        <f>'[7]01-10-43'!H47</f>
        <v>1352.17</v>
      </c>
      <c r="G45" s="27">
        <f>'[7]01-10-43'!I47</f>
        <v>2800</v>
      </c>
      <c r="H45" s="27">
        <f>'[7]01-10-43'!J47</f>
        <v>2800</v>
      </c>
    </row>
    <row r="46" spans="1:8" x14ac:dyDescent="0.25">
      <c r="A46" s="15" t="str">
        <f>'[7]01-10-43'!A48</f>
        <v xml:space="preserve"> 01-5460-10-43                          </v>
      </c>
      <c r="B46" s="15" t="str">
        <f>'[7]01-10-43'!B48</f>
        <v xml:space="preserve"> OFFICE EQUIPMENT REN </v>
      </c>
      <c r="C46" s="27">
        <f>'[7]01-10-43'!E48</f>
        <v>1224</v>
      </c>
      <c r="D46" s="27">
        <f>'[7]01-10-43'!F48</f>
        <v>1006.06</v>
      </c>
      <c r="E46" s="27">
        <f>'[7]01-10-43'!G48</f>
        <v>1224</v>
      </c>
      <c r="F46" s="27">
        <f>'[7]01-10-43'!H48</f>
        <v>376.7</v>
      </c>
      <c r="G46" s="27">
        <f>'[7]01-10-43'!I48</f>
        <v>1224</v>
      </c>
      <c r="H46" s="27">
        <f>'[7]01-10-43'!J48</f>
        <v>1224</v>
      </c>
    </row>
    <row r="47" spans="1:8" x14ac:dyDescent="0.25">
      <c r="A47" s="27" t="str">
        <f>'[7]01-10-43'!A49</f>
        <v xml:space="preserve"> 01-5498-10-43                          </v>
      </c>
      <c r="B47" s="27" t="str">
        <f>'[7]01-10-43'!B49</f>
        <v xml:space="preserve"> SANTA FE DEPOT EXPEN </v>
      </c>
      <c r="C47" s="27">
        <f>'[7]01-10-43'!E49</f>
        <v>45400</v>
      </c>
      <c r="D47" s="27">
        <f>'[7]01-10-43'!F49</f>
        <v>57543.98</v>
      </c>
      <c r="E47" s="27">
        <f>'[7]01-10-43'!G49</f>
        <v>45400</v>
      </c>
      <c r="F47" s="27">
        <f>'[7]01-10-43'!H49</f>
        <v>18873.330000000002</v>
      </c>
      <c r="G47" s="27">
        <f>'[7]01-10-43'!I49</f>
        <v>45400</v>
      </c>
      <c r="H47" s="27">
        <f>'[7]01-10-43'!J49</f>
        <v>46308</v>
      </c>
    </row>
    <row r="48" spans="1:8" x14ac:dyDescent="0.25">
      <c r="A48" s="27" t="str">
        <f>'[7]01-10-43'!A50</f>
        <v xml:space="preserve"> 01-5499-10-43                          </v>
      </c>
      <c r="B48" s="27" t="str">
        <f>'[7]01-10-43'!B50</f>
        <v xml:space="preserve"> MISCELLANEOUS SERVIC </v>
      </c>
      <c r="C48" s="27">
        <f>'[7]01-10-43'!E50</f>
        <v>2650</v>
      </c>
      <c r="D48" s="27">
        <f>'[7]01-10-43'!F50</f>
        <v>89.75</v>
      </c>
      <c r="E48" s="27">
        <f>'[7]01-10-43'!G50</f>
        <v>2650</v>
      </c>
      <c r="F48" s="27">
        <f>'[7]01-10-43'!H50</f>
        <v>48.8</v>
      </c>
      <c r="G48" s="27">
        <f>'[7]01-10-43'!I50</f>
        <v>2650</v>
      </c>
      <c r="H48" s="27">
        <f>'[7]01-10-43'!J50</f>
        <v>2500</v>
      </c>
    </row>
    <row r="49" spans="1:8" x14ac:dyDescent="0.25">
      <c r="A49" s="25"/>
      <c r="B49" s="25" t="s">
        <v>40</v>
      </c>
      <c r="C49" s="26">
        <f>SUM(C33:C48)</f>
        <v>119208</v>
      </c>
      <c r="D49" s="26">
        <f t="shared" ref="D49:H49" si="3">SUM(D33:D48)</f>
        <v>123073.06000000001</v>
      </c>
      <c r="E49" s="26">
        <f t="shared" si="3"/>
        <v>125625</v>
      </c>
      <c r="F49" s="26">
        <f t="shared" si="3"/>
        <v>56606.299999999996</v>
      </c>
      <c r="G49" s="26">
        <f t="shared" si="3"/>
        <v>125625</v>
      </c>
      <c r="H49" s="26">
        <f t="shared" si="3"/>
        <v>122281</v>
      </c>
    </row>
    <row r="50" spans="1:8" x14ac:dyDescent="0.25">
      <c r="A50" s="27" t="str">
        <f>'[7]01-10-43'!A52</f>
        <v xml:space="preserve"> 01-5504-10-43                          </v>
      </c>
      <c r="B50" s="27" t="str">
        <f>'[7]01-10-43'!B52</f>
        <v xml:space="preserve"> MACHINERY &amp; EQUIPMEN </v>
      </c>
      <c r="C50" s="27">
        <f>'[7]01-10-43'!E52</f>
        <v>13900</v>
      </c>
      <c r="D50" s="27">
        <f>'[7]01-10-43'!F52</f>
        <v>13900</v>
      </c>
      <c r="E50" s="27">
        <f>'[7]01-10-43'!G52</f>
        <v>0</v>
      </c>
      <c r="F50" s="27">
        <f>'[7]01-10-43'!H52</f>
        <v>0</v>
      </c>
      <c r="G50" s="27">
        <f>'[7]01-10-43'!I52</f>
        <v>0</v>
      </c>
      <c r="H50" s="27">
        <f>'[7]01-10-43'!J52</f>
        <v>10000</v>
      </c>
    </row>
    <row r="51" spans="1:8" x14ac:dyDescent="0.25">
      <c r="A51" s="27"/>
      <c r="B51" s="27">
        <f>'[7]01-10-43'!B53</f>
        <v>0</v>
      </c>
      <c r="C51" s="27">
        <f>'[7]01-10-43'!E53</f>
        <v>0</v>
      </c>
      <c r="D51" s="27">
        <f>'[7]01-10-43'!F53</f>
        <v>0</v>
      </c>
      <c r="E51" s="27">
        <f>'[7]01-10-43'!G53</f>
        <v>0</v>
      </c>
      <c r="F51" s="27">
        <f>'[7]01-10-43'!H53</f>
        <v>0</v>
      </c>
      <c r="G51" s="27">
        <f>'[7]01-10-43'!I53</f>
        <v>0</v>
      </c>
      <c r="H51" s="27">
        <f>'[7]01-10-43'!J53</f>
        <v>0</v>
      </c>
    </row>
    <row r="52" spans="1:8" x14ac:dyDescent="0.25">
      <c r="A52" s="26"/>
      <c r="B52" s="26" t="s">
        <v>62</v>
      </c>
      <c r="C52" s="26">
        <f t="shared" ref="C52:H52" si="4">C50+C51</f>
        <v>13900</v>
      </c>
      <c r="D52" s="26">
        <f t="shared" si="4"/>
        <v>13900</v>
      </c>
      <c r="E52" s="26">
        <f t="shared" si="4"/>
        <v>0</v>
      </c>
      <c r="F52" s="26">
        <f t="shared" si="4"/>
        <v>0</v>
      </c>
      <c r="G52" s="26">
        <f t="shared" si="4"/>
        <v>0</v>
      </c>
      <c r="H52" s="26">
        <f t="shared" si="4"/>
        <v>10000</v>
      </c>
    </row>
    <row r="53" spans="1:8" x14ac:dyDescent="0.25">
      <c r="A53" s="26" t="str">
        <f>'[7]01-10-43'!A55</f>
        <v xml:space="preserve"> 01-6502-10-43                          </v>
      </c>
      <c r="B53" s="60" t="str">
        <f>'[7]01-10-43'!B55</f>
        <v xml:space="preserve"> BUILDINGS            </v>
      </c>
      <c r="C53" s="60">
        <f>'[7]01-10-43'!E55</f>
        <v>45000</v>
      </c>
      <c r="D53" s="60">
        <f>'[7]01-10-43'!F55</f>
        <v>0</v>
      </c>
      <c r="E53" s="60">
        <f>'[7]01-10-43'!G55</f>
        <v>30000</v>
      </c>
      <c r="F53" s="60">
        <f>'[7]01-10-43'!H55</f>
        <v>0</v>
      </c>
      <c r="G53" s="60">
        <f>'[7]01-10-43'!I55</f>
        <v>30000</v>
      </c>
      <c r="H53" s="60">
        <f>'[7]01-10-43'!J55</f>
        <v>0</v>
      </c>
    </row>
    <row r="54" spans="1:8" x14ac:dyDescent="0.25">
      <c r="A54" s="52" t="str">
        <f>'[7]01-10-43'!A56</f>
        <v xml:space="preserve"> 01-6504-10-43                          </v>
      </c>
      <c r="B54" s="60" t="str">
        <f>'[7]01-10-43'!B56</f>
        <v xml:space="preserve"> MACHINERY &amp; EQUIPMEN </v>
      </c>
      <c r="C54" s="60">
        <f>'[7]01-10-43'!E56</f>
        <v>0</v>
      </c>
      <c r="D54" s="60">
        <f>'[7]01-10-43'!F56</f>
        <v>22938.48</v>
      </c>
      <c r="E54" s="60">
        <f>'[7]01-10-43'!G56</f>
        <v>0</v>
      </c>
      <c r="F54" s="60">
        <f>'[7]01-10-43'!H56</f>
        <v>0</v>
      </c>
      <c r="G54" s="60">
        <f>'[7]01-10-43'!I56</f>
        <v>0</v>
      </c>
      <c r="H54" s="60">
        <f>'[7]01-10-43'!J56</f>
        <v>0</v>
      </c>
    </row>
    <row r="55" spans="1:8" ht="15.75" thickBot="1" x14ac:dyDescent="0.3">
      <c r="A55" s="25"/>
      <c r="B55" s="25" t="s">
        <v>63</v>
      </c>
      <c r="C55" s="26">
        <f t="shared" ref="C55:H55" si="5">SUM(C53:C54)</f>
        <v>45000</v>
      </c>
      <c r="D55" s="26">
        <f t="shared" si="5"/>
        <v>22938.48</v>
      </c>
      <c r="E55" s="26">
        <f t="shared" si="5"/>
        <v>30000</v>
      </c>
      <c r="F55" s="26">
        <f t="shared" si="5"/>
        <v>0</v>
      </c>
      <c r="G55" s="26">
        <f t="shared" si="5"/>
        <v>30000</v>
      </c>
      <c r="H55" s="26">
        <f t="shared" si="5"/>
        <v>0</v>
      </c>
    </row>
    <row r="56" spans="1:8" ht="16.5" thickTop="1" thickBot="1" x14ac:dyDescent="0.3">
      <c r="A56" s="28"/>
      <c r="B56" s="28" t="s">
        <v>64</v>
      </c>
      <c r="C56" s="29">
        <f t="shared" ref="C56:H56" si="6">SUM(C8:C55)/2</f>
        <v>320013</v>
      </c>
      <c r="D56" s="29">
        <f t="shared" si="6"/>
        <v>298297.67999999993</v>
      </c>
      <c r="E56" s="29">
        <f t="shared" si="6"/>
        <v>301962</v>
      </c>
      <c r="F56" s="29">
        <f t="shared" si="6"/>
        <v>119089.03</v>
      </c>
      <c r="G56" s="29">
        <f t="shared" si="6"/>
        <v>302386</v>
      </c>
      <c r="H56" s="29">
        <f t="shared" si="6"/>
        <v>341191</v>
      </c>
    </row>
    <row r="57" spans="1:8" ht="15.75" thickTop="1" x14ac:dyDescent="0.25"/>
    <row r="90" spans="1:8" x14ac:dyDescent="0.25">
      <c r="A90" t="s">
        <v>263</v>
      </c>
    </row>
    <row r="91" spans="1:8" x14ac:dyDescent="0.25">
      <c r="C91" t="s">
        <v>2</v>
      </c>
      <c r="D91" t="s">
        <v>2</v>
      </c>
      <c r="E91" t="s">
        <v>104</v>
      </c>
      <c r="F91" t="s">
        <v>104</v>
      </c>
      <c r="G91" t="s">
        <v>104</v>
      </c>
      <c r="H91" t="s">
        <v>113</v>
      </c>
    </row>
    <row r="92" spans="1:8" x14ac:dyDescent="0.25">
      <c r="C92" t="s">
        <v>107</v>
      </c>
      <c r="D92" t="s">
        <v>106</v>
      </c>
      <c r="E92" t="s">
        <v>3</v>
      </c>
      <c r="F92" t="s">
        <v>106</v>
      </c>
      <c r="G92" t="s">
        <v>105</v>
      </c>
      <c r="H92" t="s">
        <v>108</v>
      </c>
    </row>
    <row r="93" spans="1:8" x14ac:dyDescent="0.25">
      <c r="B93" t="s">
        <v>264</v>
      </c>
      <c r="E93" t="s">
        <v>5</v>
      </c>
      <c r="F93" t="s">
        <v>110</v>
      </c>
      <c r="G93" t="s">
        <v>5</v>
      </c>
      <c r="H93" t="s">
        <v>5</v>
      </c>
    </row>
    <row r="94" spans="1:8" x14ac:dyDescent="0.25">
      <c r="B94" t="s">
        <v>265</v>
      </c>
      <c r="C94">
        <v>110880</v>
      </c>
      <c r="D94">
        <v>109570.36</v>
      </c>
      <c r="E94">
        <v>115312</v>
      </c>
      <c r="F94">
        <v>54033.11</v>
      </c>
      <c r="G94">
        <v>115736</v>
      </c>
      <c r="H94">
        <v>168660</v>
      </c>
    </row>
    <row r="95" spans="1:8" x14ac:dyDescent="0.25">
      <c r="B95" t="s">
        <v>266</v>
      </c>
      <c r="C95">
        <v>12200</v>
      </c>
      <c r="D95">
        <v>11584.560000000001</v>
      </c>
      <c r="E95">
        <v>12200</v>
      </c>
      <c r="F95">
        <v>2976.3900000000003</v>
      </c>
      <c r="G95">
        <v>12200</v>
      </c>
      <c r="H95">
        <v>16600</v>
      </c>
    </row>
    <row r="96" spans="1:8" x14ac:dyDescent="0.25">
      <c r="B96" t="s">
        <v>267</v>
      </c>
      <c r="C96">
        <v>18825</v>
      </c>
      <c r="D96">
        <v>17231.219999999998</v>
      </c>
      <c r="E96">
        <v>18825</v>
      </c>
      <c r="F96">
        <v>5473.23</v>
      </c>
      <c r="G96">
        <v>18825</v>
      </c>
      <c r="H96">
        <v>23650</v>
      </c>
    </row>
    <row r="97" spans="1:8" x14ac:dyDescent="0.25">
      <c r="B97" t="s">
        <v>268</v>
      </c>
      <c r="C97">
        <v>119208</v>
      </c>
      <c r="D97">
        <v>123073.06000000001</v>
      </c>
      <c r="E97">
        <v>125625</v>
      </c>
      <c r="F97">
        <v>56606.299999999996</v>
      </c>
      <c r="G97">
        <v>125625</v>
      </c>
      <c r="H97">
        <v>122281</v>
      </c>
    </row>
    <row r="98" spans="1:8" x14ac:dyDescent="0.25">
      <c r="B98" t="s">
        <v>280</v>
      </c>
      <c r="C98">
        <v>13900</v>
      </c>
      <c r="D98">
        <v>36838.479999999996</v>
      </c>
      <c r="E98">
        <v>0</v>
      </c>
      <c r="F98">
        <v>0</v>
      </c>
      <c r="G98">
        <v>0</v>
      </c>
      <c r="H98">
        <v>10000</v>
      </c>
    </row>
    <row r="99" spans="1:8" x14ac:dyDescent="0.25">
      <c r="B99" t="s">
        <v>281</v>
      </c>
      <c r="C99">
        <v>45000</v>
      </c>
      <c r="D99">
        <v>0</v>
      </c>
      <c r="E99">
        <v>30000</v>
      </c>
      <c r="F99">
        <v>0</v>
      </c>
      <c r="G99">
        <v>30000</v>
      </c>
      <c r="H99">
        <v>0</v>
      </c>
    </row>
    <row r="100" spans="1:8" x14ac:dyDescent="0.25">
      <c r="B100" t="s">
        <v>271</v>
      </c>
      <c r="C100">
        <v>320013</v>
      </c>
      <c r="D100">
        <v>298297.68</v>
      </c>
      <c r="E100">
        <v>301962</v>
      </c>
      <c r="F100">
        <v>119089.03</v>
      </c>
      <c r="G100">
        <v>302386</v>
      </c>
      <c r="H100">
        <v>341191</v>
      </c>
    </row>
    <row r="103" spans="1:8" x14ac:dyDescent="0.25">
      <c r="A103" t="s">
        <v>272</v>
      </c>
    </row>
    <row r="104" spans="1:8" x14ac:dyDescent="0.25">
      <c r="D104" t="s">
        <v>106</v>
      </c>
      <c r="E104" t="s">
        <v>106</v>
      </c>
      <c r="F104" t="s">
        <v>106</v>
      </c>
      <c r="G104" t="s">
        <v>109</v>
      </c>
      <c r="H104" t="s">
        <v>282</v>
      </c>
    </row>
    <row r="105" spans="1:8" x14ac:dyDescent="0.25">
      <c r="D105">
        <v>2021</v>
      </c>
      <c r="E105">
        <v>2022</v>
      </c>
      <c r="F105">
        <v>2023</v>
      </c>
      <c r="G105">
        <v>2024</v>
      </c>
      <c r="H105">
        <v>2025</v>
      </c>
    </row>
    <row r="106" spans="1:8" x14ac:dyDescent="0.25">
      <c r="B106" t="s">
        <v>283</v>
      </c>
      <c r="D106">
        <v>16000</v>
      </c>
      <c r="E106">
        <v>16000</v>
      </c>
      <c r="F106">
        <v>16000</v>
      </c>
      <c r="G106">
        <v>16000</v>
      </c>
      <c r="H106">
        <v>25000</v>
      </c>
    </row>
    <row r="107" spans="1:8" x14ac:dyDescent="0.25">
      <c r="B107" t="s">
        <v>284</v>
      </c>
      <c r="D107">
        <v>7500</v>
      </c>
      <c r="E107">
        <v>7500</v>
      </c>
      <c r="F107">
        <v>7500</v>
      </c>
      <c r="G107">
        <v>7500</v>
      </c>
      <c r="H107">
        <v>7500</v>
      </c>
    </row>
    <row r="108" spans="1:8" x14ac:dyDescent="0.25">
      <c r="B108" t="s">
        <v>285</v>
      </c>
      <c r="D108">
        <v>150</v>
      </c>
      <c r="E108">
        <v>150</v>
      </c>
      <c r="F108">
        <v>150</v>
      </c>
      <c r="G108">
        <v>75</v>
      </c>
      <c r="H108">
        <v>75</v>
      </c>
    </row>
    <row r="109" spans="1:8" x14ac:dyDescent="0.25">
      <c r="B109" t="s">
        <v>286</v>
      </c>
      <c r="D109">
        <v>350</v>
      </c>
      <c r="E109">
        <v>350</v>
      </c>
      <c r="F109">
        <v>350</v>
      </c>
      <c r="G109">
        <v>350</v>
      </c>
      <c r="H109">
        <v>350</v>
      </c>
    </row>
    <row r="110" spans="1:8" x14ac:dyDescent="0.25">
      <c r="B110" t="s">
        <v>287</v>
      </c>
      <c r="D110">
        <v>50</v>
      </c>
      <c r="E110">
        <v>50</v>
      </c>
      <c r="F110">
        <v>50</v>
      </c>
      <c r="G110">
        <v>25</v>
      </c>
      <c r="H110">
        <v>25</v>
      </c>
    </row>
    <row r="113" spans="1:8" x14ac:dyDescent="0.25">
      <c r="A113" t="s">
        <v>278</v>
      </c>
    </row>
    <row r="114" spans="1:8" x14ac:dyDescent="0.25">
      <c r="D114" t="s">
        <v>106</v>
      </c>
      <c r="E114" t="s">
        <v>106</v>
      </c>
      <c r="F114" t="s">
        <v>106</v>
      </c>
      <c r="G114" t="s">
        <v>109</v>
      </c>
      <c r="H114" t="s">
        <v>108</v>
      </c>
    </row>
    <row r="115" spans="1:8" x14ac:dyDescent="0.25">
      <c r="B115" t="s">
        <v>279</v>
      </c>
      <c r="D115">
        <v>2021</v>
      </c>
      <c r="E115">
        <v>2022</v>
      </c>
      <c r="F115">
        <v>2023</v>
      </c>
      <c r="G115">
        <v>2024</v>
      </c>
      <c r="H115">
        <v>2025</v>
      </c>
    </row>
    <row r="116" spans="1:8" x14ac:dyDescent="0.25">
      <c r="B116" t="s">
        <v>288</v>
      </c>
    </row>
    <row r="117" spans="1:8" x14ac:dyDescent="0.25">
      <c r="B117" t="s">
        <v>289</v>
      </c>
      <c r="D117">
        <v>1</v>
      </c>
      <c r="E117">
        <v>1</v>
      </c>
      <c r="F117">
        <v>1</v>
      </c>
      <c r="G117">
        <v>1</v>
      </c>
      <c r="H117">
        <v>1</v>
      </c>
    </row>
    <row r="118" spans="1:8" x14ac:dyDescent="0.25">
      <c r="B118" t="s">
        <v>290</v>
      </c>
      <c r="D118">
        <v>1</v>
      </c>
      <c r="E118">
        <v>1</v>
      </c>
      <c r="F118">
        <v>1</v>
      </c>
      <c r="G118">
        <v>1</v>
      </c>
      <c r="H118">
        <v>2</v>
      </c>
    </row>
    <row r="119" spans="1:8" x14ac:dyDescent="0.25">
      <c r="B119" t="s">
        <v>291</v>
      </c>
      <c r="D119">
        <v>2</v>
      </c>
      <c r="E119">
        <v>2</v>
      </c>
      <c r="F119">
        <v>2</v>
      </c>
      <c r="G119">
        <v>2</v>
      </c>
      <c r="H119">
        <v>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0" workbookViewId="0">
      <selection activeCell="L38" sqref="L38"/>
    </sheetView>
  </sheetViews>
  <sheetFormatPr defaultRowHeight="15" x14ac:dyDescent="0.25"/>
  <cols>
    <col min="1" max="1" width="23.28515625" bestFit="1" customWidth="1"/>
    <col min="2" max="2" width="28.28515625" bestFit="1" customWidth="1"/>
    <col min="3" max="3" width="8" bestFit="1" customWidth="1"/>
    <col min="4" max="4" width="7.5703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62"/>
      <c r="B1" s="62"/>
      <c r="C1" s="63"/>
      <c r="D1" s="63"/>
      <c r="E1" s="63"/>
      <c r="F1" s="63"/>
      <c r="G1" s="91"/>
      <c r="H1" s="91"/>
    </row>
    <row r="2" spans="1:8" x14ac:dyDescent="0.25">
      <c r="A2" s="62"/>
      <c r="B2" s="62"/>
      <c r="C2" s="63"/>
      <c r="D2" s="63"/>
      <c r="E2" s="63"/>
      <c r="F2" s="63"/>
      <c r="G2" s="91"/>
      <c r="H2" s="91"/>
    </row>
    <row r="3" spans="1:8" x14ac:dyDescent="0.25">
      <c r="A3" s="16" t="s">
        <v>0</v>
      </c>
      <c r="B3" s="19"/>
      <c r="C3" s="18"/>
      <c r="D3" s="18"/>
      <c r="E3" s="18"/>
      <c r="F3" s="18"/>
      <c r="G3" s="83"/>
      <c r="H3" s="83"/>
    </row>
    <row r="4" spans="1:8" x14ac:dyDescent="0.25">
      <c r="A4" s="16" t="str">
        <f>[1]Sheet1!$A$2</f>
        <v>BUDGET 2024-2025</v>
      </c>
      <c r="B4" s="19"/>
      <c r="C4" s="18"/>
      <c r="D4" s="18"/>
      <c r="E4" s="18"/>
      <c r="F4" s="18"/>
      <c r="G4" s="83"/>
      <c r="H4" s="83"/>
    </row>
    <row r="5" spans="1:8" x14ac:dyDescent="0.25">
      <c r="A5" s="16" t="s">
        <v>65</v>
      </c>
      <c r="B5" s="19"/>
      <c r="C5" s="18"/>
      <c r="D5" s="18"/>
      <c r="E5" s="18"/>
      <c r="F5" s="18"/>
      <c r="G5" s="83"/>
      <c r="H5" s="84"/>
    </row>
    <row r="6" spans="1:8" x14ac:dyDescent="0.25">
      <c r="A6" s="14"/>
      <c r="B6" s="14"/>
      <c r="C6" s="15"/>
      <c r="D6" s="15"/>
      <c r="E6" s="15"/>
      <c r="F6" s="15"/>
      <c r="G6" s="82"/>
      <c r="H6" s="82"/>
    </row>
    <row r="7" spans="1:8" x14ac:dyDescent="0.25">
      <c r="A7" s="20" t="s">
        <v>35</v>
      </c>
      <c r="B7" s="20" t="s">
        <v>36</v>
      </c>
      <c r="C7" s="21" t="str">
        <f>[1]Sheet1!F2</f>
        <v>2022-23</v>
      </c>
      <c r="D7" s="21" t="str">
        <f>[1]Sheet1!G2</f>
        <v>2022-23</v>
      </c>
      <c r="E7" s="21" t="str">
        <f>[1]Sheet1!H2</f>
        <v>2023-24</v>
      </c>
      <c r="F7" s="21" t="str">
        <f>[1]Sheet1!I2</f>
        <v>2023-24</v>
      </c>
      <c r="G7" s="21" t="str">
        <f>[1]Sheet1!J2</f>
        <v>2023-24</v>
      </c>
      <c r="H7" s="21" t="str">
        <f>[1]Sheet1!K2</f>
        <v>2024-25</v>
      </c>
    </row>
    <row r="8" spans="1:8" x14ac:dyDescent="0.25">
      <c r="A8" s="20" t="s">
        <v>37</v>
      </c>
      <c r="B8" s="20"/>
      <c r="C8" s="21" t="str">
        <f>[1]Sheet1!F3</f>
        <v>REVISED</v>
      </c>
      <c r="D8" s="21" t="str">
        <f>[1]Sheet1!G3</f>
        <v>ACTUAL</v>
      </c>
      <c r="E8" s="21" t="str">
        <f>[1]Sheet1!H3</f>
        <v>ADOPTED</v>
      </c>
      <c r="F8" s="21" t="str">
        <f>[1]Sheet1!I3</f>
        <v>ACTUAL</v>
      </c>
      <c r="G8" s="21" t="str">
        <f>[1]Sheet1!J3</f>
        <v xml:space="preserve"> REVISED </v>
      </c>
      <c r="H8" s="21" t="str">
        <f>[1]Sheet1!K3</f>
        <v>PROPOSED</v>
      </c>
    </row>
    <row r="9" spans="1:8" ht="15.75" thickBot="1" x14ac:dyDescent="0.3">
      <c r="A9" s="22" t="s">
        <v>4</v>
      </c>
      <c r="B9" s="22"/>
      <c r="C9" s="23" t="str">
        <f>[1]Sheet1!F4</f>
        <v xml:space="preserve"> BUDGET</v>
      </c>
      <c r="D9" s="23"/>
      <c r="E9" s="23" t="str">
        <f>[1]Sheet1!H4</f>
        <v xml:space="preserve"> BUDGET</v>
      </c>
      <c r="F9" s="23" t="str">
        <f>[1]Sheet1!I4</f>
        <v>SIX MONTHS</v>
      </c>
      <c r="G9" s="23" t="str">
        <f>[1]Sheet1!J4</f>
        <v xml:space="preserve"> BUDGET</v>
      </c>
      <c r="H9" s="23" t="str">
        <f>[1]Sheet1!K4</f>
        <v xml:space="preserve"> BUDGET</v>
      </c>
    </row>
    <row r="10" spans="1:8" ht="15.75" thickTop="1" x14ac:dyDescent="0.25">
      <c r="A10" s="27" t="str">
        <f>'[8]01-11-10'!A10</f>
        <v xml:space="preserve"> 01-5101-11-10                          </v>
      </c>
      <c r="B10" s="27" t="str">
        <f>'[8]01-11-10'!B10</f>
        <v xml:space="preserve"> SALARIES             </v>
      </c>
      <c r="C10" s="27">
        <f>'[8]01-11-10'!E10</f>
        <v>122224</v>
      </c>
      <c r="D10" s="27">
        <f>'[8]01-11-10'!F10</f>
        <v>121212.75</v>
      </c>
      <c r="E10" s="27">
        <f>'[8]01-11-10'!G10</f>
        <v>131137</v>
      </c>
      <c r="F10" s="27">
        <f>'[8]01-11-10'!H10</f>
        <v>58635.38</v>
      </c>
      <c r="G10" s="27">
        <f>'[8]01-11-10'!I10</f>
        <v>125595</v>
      </c>
      <c r="H10" s="27">
        <f>'[8]01-11-10'!J10</f>
        <v>177066</v>
      </c>
    </row>
    <row r="11" spans="1:8" x14ac:dyDescent="0.25">
      <c r="A11" s="27" t="str">
        <f>'[8]01-11-10'!A11</f>
        <v xml:space="preserve"> 01-5106-11-10                          </v>
      </c>
      <c r="B11" s="27" t="str">
        <f>'[8]01-11-10'!B11</f>
        <v xml:space="preserve"> OVERTIME             </v>
      </c>
      <c r="C11" s="27">
        <f>'[8]01-11-10'!E11</f>
        <v>500</v>
      </c>
      <c r="D11" s="27">
        <f>'[8]01-11-10'!F11</f>
        <v>218.5</v>
      </c>
      <c r="E11" s="27">
        <f>'[8]01-11-10'!G11</f>
        <v>500</v>
      </c>
      <c r="F11" s="27">
        <f>'[8]01-11-10'!H11</f>
        <v>160.88</v>
      </c>
      <c r="G11" s="27">
        <f>'[8]01-11-10'!I11</f>
        <v>500</v>
      </c>
      <c r="H11" s="27">
        <f>'[8]01-11-10'!J11</f>
        <v>1000</v>
      </c>
    </row>
    <row r="12" spans="1:8" x14ac:dyDescent="0.25">
      <c r="A12" s="27" t="str">
        <f>'[8]01-11-10'!A12</f>
        <v xml:space="preserve"> 01-5107-11-10                          </v>
      </c>
      <c r="B12" s="27" t="str">
        <f>'[8]01-11-10'!B12</f>
        <v xml:space="preserve"> HOLIDAY PAY          </v>
      </c>
      <c r="C12" s="27">
        <f>'[8]01-11-10'!E12</f>
        <v>0</v>
      </c>
      <c r="D12" s="27">
        <f>'[8]01-11-10'!F12</f>
        <v>0</v>
      </c>
      <c r="E12" s="27">
        <f>'[8]01-11-10'!G12</f>
        <v>0</v>
      </c>
      <c r="F12" s="27">
        <f>'[8]01-11-10'!H12</f>
        <v>117</v>
      </c>
      <c r="G12" s="27">
        <f>'[8]01-11-10'!I12</f>
        <v>267</v>
      </c>
      <c r="H12" s="27">
        <f>'[8]01-11-10'!J12</f>
        <v>300</v>
      </c>
    </row>
    <row r="13" spans="1:8" x14ac:dyDescent="0.25">
      <c r="A13" s="27" t="str">
        <f>'[8]01-11-10'!A13</f>
        <v xml:space="preserve"> 01-5110-11-10                          </v>
      </c>
      <c r="B13" s="27" t="str">
        <f>'[8]01-11-10'!B13</f>
        <v xml:space="preserve"> LONGEVITY            </v>
      </c>
      <c r="C13" s="27">
        <f>'[8]01-11-10'!E13</f>
        <v>0</v>
      </c>
      <c r="D13" s="27">
        <f>'[8]01-11-10'!F13</f>
        <v>0</v>
      </c>
      <c r="E13" s="27">
        <f>'[8]01-11-10'!G13</f>
        <v>60</v>
      </c>
      <c r="F13" s="27">
        <f>'[8]01-11-10'!H13</f>
        <v>60</v>
      </c>
      <c r="G13" s="27">
        <f>'[8]01-11-10'!I13</f>
        <v>60</v>
      </c>
      <c r="H13" s="27">
        <f>'[8]01-11-10'!J13</f>
        <v>180</v>
      </c>
    </row>
    <row r="14" spans="1:8" x14ac:dyDescent="0.25">
      <c r="A14" s="27" t="str">
        <f>'[8]01-11-10'!A14</f>
        <v xml:space="preserve"> 01-5111-11-10                          </v>
      </c>
      <c r="B14" s="27" t="str">
        <f>'[8]01-11-10'!B14</f>
        <v xml:space="preserve"> RETIREMENT           </v>
      </c>
      <c r="C14" s="27">
        <f>'[8]01-11-10'!E14</f>
        <v>16826</v>
      </c>
      <c r="D14" s="27">
        <f>'[8]01-11-10'!F14</f>
        <v>16638.599999999999</v>
      </c>
      <c r="E14" s="27">
        <f>'[8]01-11-10'!G14</f>
        <v>18754</v>
      </c>
      <c r="F14" s="27">
        <f>'[8]01-11-10'!H14</f>
        <v>8358.16</v>
      </c>
      <c r="G14" s="27">
        <f>'[8]01-11-10'!I14</f>
        <v>18091</v>
      </c>
      <c r="H14" s="27">
        <f>'[8]01-11-10'!J14</f>
        <v>25423</v>
      </c>
    </row>
    <row r="15" spans="1:8" x14ac:dyDescent="0.25">
      <c r="A15" s="27" t="str">
        <f>'[8]01-11-10'!A15</f>
        <v xml:space="preserve"> 01-5112-11-10                          </v>
      </c>
      <c r="B15" s="27" t="str">
        <f>'[8]01-11-10'!B15</f>
        <v xml:space="preserve"> FICA                 </v>
      </c>
      <c r="C15" s="27">
        <f>'[8]01-11-10'!E15</f>
        <v>10130</v>
      </c>
      <c r="D15" s="27">
        <f>'[8]01-11-10'!F15</f>
        <v>9948.2800000000007</v>
      </c>
      <c r="E15" s="27">
        <f>'[8]01-11-10'!G15</f>
        <v>10952</v>
      </c>
      <c r="F15" s="27">
        <f>'[8]01-11-10'!H15</f>
        <v>4806.38</v>
      </c>
      <c r="G15" s="27">
        <f>'[8]01-11-10'!I15</f>
        <v>10394</v>
      </c>
      <c r="H15" s="27">
        <f>'[8]01-11-10'!J15</f>
        <v>14535</v>
      </c>
    </row>
    <row r="16" spans="1:8" x14ac:dyDescent="0.25">
      <c r="A16" s="27" t="str">
        <f>'[8]01-11-10'!A16</f>
        <v xml:space="preserve"> 01-5114-11-10                          </v>
      </c>
      <c r="B16" s="27" t="str">
        <f>'[8]01-11-10'!B16</f>
        <v xml:space="preserve"> UNEMPLOYMENT BENEFIT </v>
      </c>
      <c r="C16" s="27">
        <f>'[8]01-11-10'!E16</f>
        <v>0</v>
      </c>
      <c r="D16" s="27">
        <f>'[8]01-11-10'!F16</f>
        <v>0</v>
      </c>
      <c r="E16" s="27">
        <f>'[8]01-11-10'!G16</f>
        <v>0</v>
      </c>
      <c r="F16" s="27">
        <f>'[8]01-11-10'!H16</f>
        <v>0</v>
      </c>
      <c r="G16" s="27">
        <f>'[8]01-11-10'!I16</f>
        <v>0</v>
      </c>
      <c r="H16" s="27">
        <f>'[8]01-11-10'!J16</f>
        <v>0</v>
      </c>
    </row>
    <row r="17" spans="1:8" x14ac:dyDescent="0.25">
      <c r="A17" s="27" t="str">
        <f>'[8]01-11-10'!A17</f>
        <v xml:space="preserve"> 01-5116-11-10                          </v>
      </c>
      <c r="B17" s="27" t="str">
        <f>'[8]01-11-10'!B17</f>
        <v xml:space="preserve"> HEALTH/LIFE INSURANC </v>
      </c>
      <c r="C17" s="27">
        <f>'[8]01-11-10'!E17</f>
        <v>15117</v>
      </c>
      <c r="D17" s="27">
        <f>'[8]01-11-10'!F17</f>
        <v>15105.28</v>
      </c>
      <c r="E17" s="27">
        <f>'[8]01-11-10'!G17</f>
        <v>15632</v>
      </c>
      <c r="F17" s="27">
        <f>'[8]01-11-10'!H17</f>
        <v>9551.42</v>
      </c>
      <c r="G17" s="27">
        <f>'[8]01-11-10'!I17</f>
        <v>17781</v>
      </c>
      <c r="H17" s="27">
        <f>'[8]01-11-10'!J17</f>
        <v>26708</v>
      </c>
    </row>
    <row r="18" spans="1:8" x14ac:dyDescent="0.25">
      <c r="A18" s="27" t="str">
        <f>'[8]01-11-10'!A18</f>
        <v xml:space="preserve"> 01-5118-11-10                          </v>
      </c>
      <c r="B18" s="27" t="str">
        <f>'[8]01-11-10'!B18</f>
        <v xml:space="preserve"> WORKER COMPENSATION  </v>
      </c>
      <c r="C18" s="27">
        <f>'[8]01-11-10'!E18</f>
        <v>295</v>
      </c>
      <c r="D18" s="27">
        <f>'[8]01-11-10'!F18</f>
        <v>291.13</v>
      </c>
      <c r="E18" s="27">
        <f>'[8]01-11-10'!G18</f>
        <v>286</v>
      </c>
      <c r="F18" s="27">
        <f>'[8]01-11-10'!H18</f>
        <v>128.59</v>
      </c>
      <c r="G18" s="27">
        <f>'[8]01-11-10'!I18</f>
        <v>275</v>
      </c>
      <c r="H18" s="27">
        <f>'[8]01-11-10'!J18</f>
        <v>285</v>
      </c>
    </row>
    <row r="19" spans="1:8" x14ac:dyDescent="0.25">
      <c r="A19" s="27" t="str">
        <f>'[8]01-11-10'!A19</f>
        <v xml:space="preserve"> 01-5119-11-10                          </v>
      </c>
      <c r="B19" s="27" t="str">
        <f>'[8]01-11-10'!B19</f>
        <v xml:space="preserve"> OTHER PAYROLL EXPENS </v>
      </c>
      <c r="C19" s="27">
        <f>'[8]01-11-10'!E19</f>
        <v>6800</v>
      </c>
      <c r="D19" s="27">
        <f>'[8]01-11-10'!F19</f>
        <v>6781.73</v>
      </c>
      <c r="E19" s="27">
        <f>'[8]01-11-10'!G19</f>
        <v>6800</v>
      </c>
      <c r="F19" s="27">
        <f>'[8]01-11-10'!H19</f>
        <v>3287.56</v>
      </c>
      <c r="G19" s="27">
        <f>'[8]01-11-10'!I19</f>
        <v>6978</v>
      </c>
      <c r="H19" s="27">
        <f>'[8]01-11-10'!J19</f>
        <v>7160</v>
      </c>
    </row>
    <row r="20" spans="1:8" x14ac:dyDescent="0.25">
      <c r="A20" s="26"/>
      <c r="B20" s="51" t="s">
        <v>57</v>
      </c>
      <c r="C20" s="26">
        <f>SUM(C10:C19)</f>
        <v>171892</v>
      </c>
      <c r="D20" s="26">
        <f t="shared" ref="D20:H20" si="0">SUM(D10:D19)</f>
        <v>170196.27000000002</v>
      </c>
      <c r="E20" s="26">
        <f t="shared" si="0"/>
        <v>184121</v>
      </c>
      <c r="F20" s="26">
        <f t="shared" si="0"/>
        <v>85105.37</v>
      </c>
      <c r="G20" s="26">
        <f t="shared" si="0"/>
        <v>179941</v>
      </c>
      <c r="H20" s="26">
        <f t="shared" si="0"/>
        <v>252657</v>
      </c>
    </row>
    <row r="21" spans="1:8" x14ac:dyDescent="0.25">
      <c r="A21" s="27" t="str">
        <f>'[8]01-11-10'!A21</f>
        <v xml:space="preserve"> 01-5201-11-10                          </v>
      </c>
      <c r="B21" s="27" t="str">
        <f>'[8]01-11-10'!B21</f>
        <v xml:space="preserve"> OFFICE SUPPLIES      </v>
      </c>
      <c r="C21" s="27">
        <f>'[8]01-11-10'!E21</f>
        <v>3000</v>
      </c>
      <c r="D21" s="27">
        <f>'[8]01-11-10'!F21</f>
        <v>4228.25</v>
      </c>
      <c r="E21" s="27">
        <f>'[8]01-11-10'!G21</f>
        <v>3000</v>
      </c>
      <c r="F21" s="27">
        <f>'[8]01-11-10'!H21</f>
        <v>3168.52</v>
      </c>
      <c r="G21" s="27">
        <f>'[8]01-11-10'!I21</f>
        <v>4500</v>
      </c>
      <c r="H21" s="27">
        <f>'[8]01-11-10'!J21</f>
        <v>4500</v>
      </c>
    </row>
    <row r="22" spans="1:8" x14ac:dyDescent="0.25">
      <c r="A22" s="27" t="str">
        <f>'[8]01-11-10'!A22</f>
        <v xml:space="preserve"> 01-5202-11-10                          </v>
      </c>
      <c r="B22" s="27" t="str">
        <f>'[8]01-11-10'!B22</f>
        <v xml:space="preserve"> POSTAGE              </v>
      </c>
      <c r="C22" s="27">
        <f>'[8]01-11-10'!E22</f>
        <v>1000</v>
      </c>
      <c r="D22" s="27">
        <f>'[8]01-11-10'!F22</f>
        <v>300.02</v>
      </c>
      <c r="E22" s="27">
        <f>'[8]01-11-10'!G22</f>
        <v>1500</v>
      </c>
      <c r="F22" s="27">
        <f>'[8]01-11-10'!H22</f>
        <v>1662.55</v>
      </c>
      <c r="G22" s="27">
        <f>'[8]01-11-10'!I22</f>
        <v>2500</v>
      </c>
      <c r="H22" s="27">
        <f>'[8]01-11-10'!J22</f>
        <v>4000</v>
      </c>
    </row>
    <row r="23" spans="1:8" x14ac:dyDescent="0.25">
      <c r="A23" s="27" t="str">
        <f>'[8]01-11-10'!A23</f>
        <v xml:space="preserve"> 01-5299-11-10                          </v>
      </c>
      <c r="B23" s="27" t="str">
        <f>'[8]01-11-10'!B23</f>
        <v xml:space="preserve"> MISCELLANEOUS SUPPLI </v>
      </c>
      <c r="C23" s="27">
        <f>'[8]01-11-10'!E23</f>
        <v>1000</v>
      </c>
      <c r="D23" s="27">
        <f>'[8]01-11-10'!F23</f>
        <v>1320.16</v>
      </c>
      <c r="E23" s="27">
        <f>'[8]01-11-10'!G23</f>
        <v>0</v>
      </c>
      <c r="F23" s="27">
        <f>'[8]01-11-10'!H23</f>
        <v>85.6</v>
      </c>
      <c r="G23" s="27">
        <f>'[8]01-11-10'!I23</f>
        <v>500</v>
      </c>
      <c r="H23" s="27">
        <f>'[8]01-11-10'!J23</f>
        <v>500</v>
      </c>
    </row>
    <row r="24" spans="1:8" x14ac:dyDescent="0.25">
      <c r="A24" s="26"/>
      <c r="B24" s="26" t="s">
        <v>66</v>
      </c>
      <c r="C24" s="26">
        <f>'[8]01-11-10'!E25</f>
        <v>5000</v>
      </c>
      <c r="D24" s="26">
        <f>'[8]01-11-10'!F25</f>
        <v>5848.43</v>
      </c>
      <c r="E24" s="26">
        <f>'[8]01-11-10'!G25</f>
        <v>4500</v>
      </c>
      <c r="F24" s="26">
        <f>'[8]01-11-10'!H25</f>
        <v>4916.67</v>
      </c>
      <c r="G24" s="26">
        <f>'[8]01-11-10'!I25</f>
        <v>7500</v>
      </c>
      <c r="H24" s="26">
        <f>'[8]01-11-10'!J25</f>
        <v>9000</v>
      </c>
    </row>
    <row r="25" spans="1:8" x14ac:dyDescent="0.25">
      <c r="A25" s="27" t="str">
        <f>'[8]01-11-10'!A26</f>
        <v xml:space="preserve"> 01-5302-11-10                          </v>
      </c>
      <c r="B25" s="27" t="str">
        <f>'[8]01-11-10'!B26</f>
        <v xml:space="preserve"> BUILDING MAINTENANCE </v>
      </c>
      <c r="C25" s="27">
        <f>'[8]01-11-10'!E26</f>
        <v>150</v>
      </c>
      <c r="D25" s="27">
        <f>'[8]01-11-10'!F26</f>
        <v>61.13</v>
      </c>
      <c r="E25" s="27">
        <f>'[8]01-11-10'!G26</f>
        <v>150</v>
      </c>
      <c r="F25" s="27">
        <f>'[8]01-11-10'!H26</f>
        <v>0</v>
      </c>
      <c r="G25" s="27">
        <f>'[8]01-11-10'!I26</f>
        <v>150</v>
      </c>
      <c r="H25" s="27">
        <f>'[8]01-11-10'!J26</f>
        <v>150</v>
      </c>
    </row>
    <row r="26" spans="1:8" x14ac:dyDescent="0.25">
      <c r="A26" s="27" t="str">
        <f>'[8]01-11-10'!A27</f>
        <v xml:space="preserve"> 01-5305-11-10                          </v>
      </c>
      <c r="B26" s="27" t="str">
        <f>'[8]01-11-10'!B27</f>
        <v xml:space="preserve"> VEHICLE MAINTENANCE  </v>
      </c>
      <c r="C26" s="27">
        <f>'[8]01-11-10'!E27</f>
        <v>0</v>
      </c>
      <c r="D26" s="27">
        <f>'[8]01-11-10'!F27</f>
        <v>119.37</v>
      </c>
      <c r="E26" s="27">
        <f>'[8]01-11-10'!G27</f>
        <v>0</v>
      </c>
      <c r="F26" s="27">
        <f>'[8]01-11-10'!H27</f>
        <v>69.3</v>
      </c>
      <c r="G26" s="27">
        <f>'[8]01-11-10'!I27</f>
        <v>100</v>
      </c>
      <c r="H26" s="27">
        <f>'[8]01-11-10'!J27</f>
        <v>100</v>
      </c>
    </row>
    <row r="27" spans="1:8" x14ac:dyDescent="0.25">
      <c r="A27" s="27" t="str">
        <f>'[8]01-11-10'!A28</f>
        <v xml:space="preserve"> 01-5309-11-10                          </v>
      </c>
      <c r="B27" s="27" t="str">
        <f>'[8]01-11-10'!B28</f>
        <v xml:space="preserve"> OFFICE EQUIPMENT MAI </v>
      </c>
      <c r="C27" s="27">
        <f>'[8]01-11-10'!E28</f>
        <v>500</v>
      </c>
      <c r="D27" s="27">
        <f>'[8]01-11-10'!F28</f>
        <v>388.89</v>
      </c>
      <c r="E27" s="27">
        <f>'[8]01-11-10'!G28</f>
        <v>500</v>
      </c>
      <c r="F27" s="27">
        <f>'[8]01-11-10'!H28</f>
        <v>0</v>
      </c>
      <c r="G27" s="27">
        <f>'[8]01-11-10'!I28</f>
        <v>500</v>
      </c>
      <c r="H27" s="27">
        <f>'[8]01-11-10'!J28</f>
        <v>500</v>
      </c>
    </row>
    <row r="28" spans="1:8" x14ac:dyDescent="0.25">
      <c r="A28" s="26"/>
      <c r="B28" s="26" t="s">
        <v>67</v>
      </c>
      <c r="C28" s="26">
        <f>SUM(C25:C27)</f>
        <v>650</v>
      </c>
      <c r="D28" s="26">
        <f t="shared" ref="D28:H28" si="1">SUM(D25:D27)</f>
        <v>569.39</v>
      </c>
      <c r="E28" s="26">
        <f t="shared" si="1"/>
        <v>650</v>
      </c>
      <c r="F28" s="26">
        <f t="shared" si="1"/>
        <v>69.3</v>
      </c>
      <c r="G28" s="26">
        <f t="shared" si="1"/>
        <v>750</v>
      </c>
      <c r="H28" s="26">
        <f t="shared" si="1"/>
        <v>750</v>
      </c>
    </row>
    <row r="29" spans="1:8" x14ac:dyDescent="0.25">
      <c r="A29" s="27" t="str">
        <f>'[8]01-11-10'!A30</f>
        <v xml:space="preserve"> 01-5401-11-10                          </v>
      </c>
      <c r="B29" s="27" t="str">
        <f>'[8]01-11-10'!B30</f>
        <v xml:space="preserve"> COMMUNICATIONS       </v>
      </c>
      <c r="C29" s="27">
        <f>'[8]01-11-10'!E30</f>
        <v>1000</v>
      </c>
      <c r="D29" s="27">
        <f>'[8]01-11-10'!F30</f>
        <v>673.55</v>
      </c>
      <c r="E29" s="27">
        <f>'[8]01-11-10'!G30</f>
        <v>1000</v>
      </c>
      <c r="F29" s="27">
        <f>'[8]01-11-10'!H30</f>
        <v>1082.98</v>
      </c>
      <c r="G29" s="27">
        <f>'[8]01-11-10'!I30</f>
        <v>1200</v>
      </c>
      <c r="H29" s="27">
        <f>'[8]01-11-10'!J30</f>
        <v>1200</v>
      </c>
    </row>
    <row r="30" spans="1:8" x14ac:dyDescent="0.25">
      <c r="A30" s="27" t="str">
        <f>'[8]01-11-10'!A31</f>
        <v xml:space="preserve"> 01-5403-11-10                          </v>
      </c>
      <c r="B30" s="27" t="str">
        <f>'[8]01-11-10'!B31</f>
        <v xml:space="preserve"> GENERAL INSURANCE    </v>
      </c>
      <c r="C30" s="27">
        <f>'[8]01-11-10'!E31</f>
        <v>221</v>
      </c>
      <c r="D30" s="27">
        <f>'[8]01-11-10'!F31</f>
        <v>96.24</v>
      </c>
      <c r="E30" s="27">
        <f>'[8]01-11-10'!G31</f>
        <v>221</v>
      </c>
      <c r="F30" s="27">
        <f>'[8]01-11-10'!H31</f>
        <v>57.94</v>
      </c>
      <c r="G30" s="27">
        <f>'[8]01-11-10'!I31</f>
        <v>221</v>
      </c>
      <c r="H30" s="27">
        <f>'[8]01-11-10'!J31</f>
        <v>221</v>
      </c>
    </row>
    <row r="31" spans="1:8" x14ac:dyDescent="0.25">
      <c r="A31" s="27" t="str">
        <f>'[8]01-11-10'!A32</f>
        <v xml:space="preserve"> 01-5404-11-10                          </v>
      </c>
      <c r="B31" s="27" t="str">
        <f>'[8]01-11-10'!B32</f>
        <v xml:space="preserve"> PROFESSIONAL FEES    </v>
      </c>
      <c r="C31" s="27">
        <f>'[8]01-11-10'!E32</f>
        <v>1250</v>
      </c>
      <c r="D31" s="27">
        <f>'[8]01-11-10'!F32</f>
        <v>1091.1400000000001</v>
      </c>
      <c r="E31" s="27">
        <f>'[8]01-11-10'!G32</f>
        <v>1500</v>
      </c>
      <c r="F31" s="27">
        <f>'[8]01-11-10'!H32</f>
        <v>3689</v>
      </c>
      <c r="G31" s="27">
        <f>'[8]01-11-10'!I32</f>
        <v>1500</v>
      </c>
      <c r="H31" s="27">
        <f>'[8]01-11-10'!J32</f>
        <v>1500</v>
      </c>
    </row>
    <row r="32" spans="1:8" x14ac:dyDescent="0.25">
      <c r="A32" s="27" t="str">
        <f>'[8]01-11-10'!A33</f>
        <v xml:space="preserve"> 01-5405-11-10                          </v>
      </c>
      <c r="B32" s="27" t="str">
        <f>'[8]01-11-10'!B33</f>
        <v xml:space="preserve"> ADVERTISING          </v>
      </c>
      <c r="C32" s="27">
        <f>'[8]01-11-10'!E33</f>
        <v>2000</v>
      </c>
      <c r="D32" s="27">
        <f>'[8]01-11-10'!F33</f>
        <v>2486.8000000000002</v>
      </c>
      <c r="E32" s="27">
        <f>'[8]01-11-10'!G33</f>
        <v>2000</v>
      </c>
      <c r="F32" s="27">
        <f>'[8]01-11-10'!H33</f>
        <v>1055.3</v>
      </c>
      <c r="G32" s="27">
        <f>'[8]01-11-10'!I33</f>
        <v>2000</v>
      </c>
      <c r="H32" s="27">
        <f>'[8]01-11-10'!J33</f>
        <v>2000</v>
      </c>
    </row>
    <row r="33" spans="1:8" x14ac:dyDescent="0.25">
      <c r="A33" s="27" t="str">
        <f>'[8]01-11-10'!A34</f>
        <v xml:space="preserve"> 01-5406-11-10                          </v>
      </c>
      <c r="B33" s="27" t="str">
        <f>'[8]01-11-10'!B34</f>
        <v xml:space="preserve"> TRAINING             </v>
      </c>
      <c r="C33" s="27">
        <f>'[8]01-11-10'!E34</f>
        <v>2500</v>
      </c>
      <c r="D33" s="27">
        <f>'[8]01-11-10'!F34</f>
        <v>1871.82</v>
      </c>
      <c r="E33" s="27">
        <f>'[8]01-11-10'!G34</f>
        <v>3500</v>
      </c>
      <c r="F33" s="27">
        <f>'[8]01-11-10'!H34</f>
        <v>169</v>
      </c>
      <c r="G33" s="27">
        <f>'[8]01-11-10'!I34</f>
        <v>3500</v>
      </c>
      <c r="H33" s="27">
        <f>'[8]01-11-10'!J34</f>
        <v>5000</v>
      </c>
    </row>
    <row r="34" spans="1:8" x14ac:dyDescent="0.25">
      <c r="A34" s="27" t="str">
        <f>'[8]01-11-10'!A35</f>
        <v xml:space="preserve"> 01-5409-11-10                          </v>
      </c>
      <c r="B34" s="27" t="str">
        <f>'[8]01-11-10'!B35</f>
        <v xml:space="preserve"> CONTRACTUAL SERVICES </v>
      </c>
      <c r="C34" s="27">
        <f>'[8]01-11-10'!E35</f>
        <v>140000</v>
      </c>
      <c r="D34" s="27">
        <f>'[8]01-11-10'!F35</f>
        <v>115892.26</v>
      </c>
      <c r="E34" s="27">
        <f>'[8]01-11-10'!G35</f>
        <v>135000</v>
      </c>
      <c r="F34" s="27">
        <f>'[8]01-11-10'!H35</f>
        <v>36443.800000000003</v>
      </c>
      <c r="G34" s="27">
        <f>'[8]01-11-10'!I35</f>
        <v>127000</v>
      </c>
      <c r="H34" s="27">
        <f>'[8]01-11-10'!J35</f>
        <v>130000</v>
      </c>
    </row>
    <row r="35" spans="1:8" x14ac:dyDescent="0.25">
      <c r="A35" s="27" t="str">
        <f>'[8]01-11-10'!A36</f>
        <v xml:space="preserve"> 01-5418-11-10                          </v>
      </c>
      <c r="B35" s="27" t="str">
        <f>'[8]01-11-10'!B36</f>
        <v xml:space="preserve"> AUTO ALLOWANCE       </v>
      </c>
      <c r="C35" s="27">
        <f>'[8]01-11-10'!E36</f>
        <v>4179</v>
      </c>
      <c r="D35" s="27">
        <f>'[8]01-11-10'!F36</f>
        <v>4060.32</v>
      </c>
      <c r="E35" s="27">
        <f>'[8]01-11-10'!G36</f>
        <v>4300</v>
      </c>
      <c r="F35" s="27">
        <f>'[8]01-11-10'!H36</f>
        <v>1913.45</v>
      </c>
      <c r="G35" s="27">
        <f>'[8]01-11-10'!I36</f>
        <v>4146</v>
      </c>
      <c r="H35" s="27">
        <f>'[8]01-11-10'!J36</f>
        <v>4300</v>
      </c>
    </row>
    <row r="36" spans="1:8" x14ac:dyDescent="0.25">
      <c r="A36" s="27" t="str">
        <f>'[8]01-11-10'!A37</f>
        <v xml:space="preserve"> 01-5460-11-10                          </v>
      </c>
      <c r="B36" s="27" t="str">
        <f>'[8]01-11-10'!B37</f>
        <v xml:space="preserve"> OFFICE EQUIPMENT REN </v>
      </c>
      <c r="C36" s="27">
        <f>'[8]01-11-10'!E37</f>
        <v>3500</v>
      </c>
      <c r="D36" s="27">
        <f>'[8]01-11-10'!F37</f>
        <v>3291.32</v>
      </c>
      <c r="E36" s="27">
        <f>'[8]01-11-10'!G37</f>
        <v>3500</v>
      </c>
      <c r="F36" s="27">
        <f>'[8]01-11-10'!H37</f>
        <v>1380.94</v>
      </c>
      <c r="G36" s="27">
        <f>'[8]01-11-10'!I37</f>
        <v>3500</v>
      </c>
      <c r="H36" s="27">
        <f>'[8]01-11-10'!J37</f>
        <v>3500</v>
      </c>
    </row>
    <row r="37" spans="1:8" x14ac:dyDescent="0.25">
      <c r="A37" s="27" t="str">
        <f>'[8]01-11-10'!A38</f>
        <v xml:space="preserve"> 01-5499-11-10                          </v>
      </c>
      <c r="B37" s="27" t="str">
        <f>'[8]01-11-10'!B38</f>
        <v xml:space="preserve"> MISCELLANEOUS SERVIC </v>
      </c>
      <c r="C37" s="27">
        <f>'[8]01-11-10'!E38</f>
        <v>12000</v>
      </c>
      <c r="D37" s="27">
        <f>'[8]01-11-10'!F38</f>
        <v>16189.27</v>
      </c>
      <c r="E37" s="27">
        <f>'[8]01-11-10'!G38</f>
        <v>13000</v>
      </c>
      <c r="F37" s="27">
        <f>'[8]01-11-10'!H38</f>
        <v>6521.09</v>
      </c>
      <c r="G37" s="27">
        <f>'[8]01-11-10'!I38</f>
        <v>13000</v>
      </c>
      <c r="H37" s="27">
        <f>'[8]01-11-10'!J38</f>
        <v>14000</v>
      </c>
    </row>
    <row r="38" spans="1:8" x14ac:dyDescent="0.25">
      <c r="A38" s="26"/>
      <c r="B38" s="51" t="s">
        <v>40</v>
      </c>
      <c r="C38" s="26">
        <f>SUM(C29:C37)</f>
        <v>166650</v>
      </c>
      <c r="D38" s="26">
        <f t="shared" ref="D38:H38" si="2">SUM(D29:D37)</f>
        <v>145652.72</v>
      </c>
      <c r="E38" s="26">
        <f t="shared" si="2"/>
        <v>164021</v>
      </c>
      <c r="F38" s="26">
        <f t="shared" si="2"/>
        <v>52313.5</v>
      </c>
      <c r="G38" s="26">
        <f t="shared" si="2"/>
        <v>156067</v>
      </c>
      <c r="H38" s="26">
        <f t="shared" si="2"/>
        <v>161721</v>
      </c>
    </row>
    <row r="39" spans="1:8" x14ac:dyDescent="0.25">
      <c r="A39" s="27"/>
      <c r="B39" s="27">
        <f>'[8]01-11-10'!B40</f>
        <v>0</v>
      </c>
      <c r="C39" s="27">
        <f>'[8]01-11-10'!E40</f>
        <v>0</v>
      </c>
      <c r="D39" s="27">
        <f>'[8]01-11-10'!F40</f>
        <v>0</v>
      </c>
      <c r="E39" s="27">
        <f>'[8]01-11-10'!G40</f>
        <v>0</v>
      </c>
      <c r="F39" s="27">
        <f>'[8]01-11-10'!H40</f>
        <v>0</v>
      </c>
      <c r="G39" s="27">
        <f>'[8]01-11-10'!I40</f>
        <v>0</v>
      </c>
      <c r="H39" s="27">
        <f>'[8]01-11-10'!J40</f>
        <v>0</v>
      </c>
    </row>
    <row r="40" spans="1:8" ht="15.75" thickBot="1" x14ac:dyDescent="0.3">
      <c r="A40" s="26"/>
      <c r="B40" s="51" t="s">
        <v>68</v>
      </c>
      <c r="C40" s="26">
        <f t="shared" ref="C40:H40" si="3">C39</f>
        <v>0</v>
      </c>
      <c r="D40" s="26">
        <f t="shared" si="3"/>
        <v>0</v>
      </c>
      <c r="E40" s="26">
        <f t="shared" si="3"/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</row>
    <row r="41" spans="1:8" ht="16.5" thickTop="1" thickBot="1" x14ac:dyDescent="0.3">
      <c r="A41" s="29"/>
      <c r="B41" s="64" t="s">
        <v>69</v>
      </c>
      <c r="C41" s="29">
        <f t="shared" ref="C41:H41" si="4">C20+C24+C28+C38</f>
        <v>344192</v>
      </c>
      <c r="D41" s="29">
        <f t="shared" si="4"/>
        <v>322266.81000000006</v>
      </c>
      <c r="E41" s="29">
        <f t="shared" si="4"/>
        <v>353292</v>
      </c>
      <c r="F41" s="29">
        <f t="shared" si="4"/>
        <v>142404.84</v>
      </c>
      <c r="G41" s="29">
        <f t="shared" si="4"/>
        <v>344258</v>
      </c>
      <c r="H41" s="29">
        <f t="shared" si="4"/>
        <v>424128</v>
      </c>
    </row>
    <row r="42" spans="1:8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G43" sqref="G43"/>
    </sheetView>
  </sheetViews>
  <sheetFormatPr defaultRowHeight="15" x14ac:dyDescent="0.25"/>
  <cols>
    <col min="1" max="1" width="15.42578125" customWidth="1"/>
    <col min="2" max="2" width="28.28515625" bestFit="1" customWidth="1"/>
    <col min="3" max="3" width="8.85546875" bestFit="1" customWidth="1"/>
  </cols>
  <sheetData>
    <row r="1" spans="1:8" x14ac:dyDescent="0.25">
      <c r="A1" s="14"/>
      <c r="B1" s="14"/>
      <c r="C1" s="15"/>
      <c r="D1" s="15"/>
      <c r="E1" s="15"/>
      <c r="F1" s="15"/>
      <c r="G1" s="82"/>
      <c r="H1" s="82"/>
    </row>
    <row r="2" spans="1:8" x14ac:dyDescent="0.25">
      <c r="A2" s="14"/>
      <c r="B2" s="14"/>
      <c r="C2" s="15"/>
      <c r="D2" s="15"/>
      <c r="E2" s="15"/>
      <c r="F2" s="15"/>
      <c r="G2" s="82"/>
      <c r="H2" s="82"/>
    </row>
    <row r="3" spans="1:8" x14ac:dyDescent="0.25">
      <c r="A3" s="16" t="s">
        <v>0</v>
      </c>
      <c r="B3" s="19"/>
      <c r="C3" s="18"/>
      <c r="D3" s="18"/>
      <c r="E3" s="18"/>
      <c r="F3" s="18"/>
      <c r="G3" s="83"/>
      <c r="H3" s="83"/>
    </row>
    <row r="4" spans="1:8" x14ac:dyDescent="0.25">
      <c r="A4" s="16" t="str">
        <f>[1]Sheet1!$A$2</f>
        <v>BUDGET 2024-2025</v>
      </c>
      <c r="B4" s="19"/>
      <c r="C4" s="18"/>
      <c r="D4" s="18"/>
      <c r="E4" s="18"/>
      <c r="F4" s="18"/>
      <c r="G4" s="83"/>
      <c r="H4" s="83"/>
    </row>
    <row r="5" spans="1:8" x14ac:dyDescent="0.25">
      <c r="A5" s="16" t="s">
        <v>70</v>
      </c>
      <c r="B5" s="19"/>
      <c r="C5" s="18"/>
      <c r="D5" s="18"/>
      <c r="E5" s="18"/>
      <c r="F5" s="18"/>
      <c r="G5" s="83"/>
      <c r="H5" s="84"/>
    </row>
    <row r="6" spans="1:8" x14ac:dyDescent="0.25">
      <c r="A6" s="14"/>
      <c r="B6" s="14"/>
      <c r="C6" s="15"/>
      <c r="D6" s="15"/>
      <c r="E6" s="15"/>
      <c r="F6" s="15"/>
      <c r="G6" s="82"/>
      <c r="H6" s="82"/>
    </row>
    <row r="7" spans="1:8" x14ac:dyDescent="0.25">
      <c r="A7" s="20" t="s">
        <v>35</v>
      </c>
      <c r="B7" s="20" t="s">
        <v>36</v>
      </c>
      <c r="C7" s="21" t="str">
        <f>[1]Sheet1!F2</f>
        <v>2022-23</v>
      </c>
      <c r="D7" s="21" t="str">
        <f>[1]Sheet1!G2</f>
        <v>2022-23</v>
      </c>
      <c r="E7" s="21" t="str">
        <f>[1]Sheet1!H2</f>
        <v>2023-24</v>
      </c>
      <c r="F7" s="21" t="str">
        <f>[1]Sheet1!I2</f>
        <v>2023-24</v>
      </c>
      <c r="G7" s="21" t="str">
        <f>[1]Sheet1!J2</f>
        <v>2023-24</v>
      </c>
      <c r="H7" s="21" t="str">
        <f>[1]Sheet1!K2</f>
        <v>2024-25</v>
      </c>
    </row>
    <row r="8" spans="1:8" x14ac:dyDescent="0.25">
      <c r="A8" s="20" t="s">
        <v>37</v>
      </c>
      <c r="B8" s="20"/>
      <c r="C8" s="21" t="str">
        <f>[1]Sheet1!F3</f>
        <v>REVISED</v>
      </c>
      <c r="D8" s="21" t="str">
        <f>[1]Sheet1!G3</f>
        <v>ACTUAL</v>
      </c>
      <c r="E8" s="21" t="str">
        <f>[1]Sheet1!H3</f>
        <v>ADOPTED</v>
      </c>
      <c r="F8" s="21" t="str">
        <f>[1]Sheet1!I3</f>
        <v>ACTUAL</v>
      </c>
      <c r="G8" s="21" t="str">
        <f>[1]Sheet1!J3</f>
        <v xml:space="preserve"> REVISED </v>
      </c>
      <c r="H8" s="21" t="str">
        <f>[1]Sheet1!K3</f>
        <v>PROPOSED</v>
      </c>
    </row>
    <row r="9" spans="1:8" ht="15.75" thickBot="1" x14ac:dyDescent="0.3">
      <c r="A9" s="22" t="s">
        <v>4</v>
      </c>
      <c r="B9" s="22"/>
      <c r="C9" s="23" t="str">
        <f>[1]Sheet1!F4</f>
        <v xml:space="preserve"> BUDGET</v>
      </c>
      <c r="D9" s="23"/>
      <c r="E9" s="23" t="str">
        <f>[1]Sheet1!H4</f>
        <v xml:space="preserve"> BUDGET</v>
      </c>
      <c r="F9" s="23" t="str">
        <f>[1]Sheet1!I4</f>
        <v>SIX MONTHS</v>
      </c>
      <c r="G9" s="23" t="str">
        <f>[1]Sheet1!J4</f>
        <v xml:space="preserve"> BUDGET</v>
      </c>
      <c r="H9" s="23" t="str">
        <f>[1]Sheet1!K4</f>
        <v xml:space="preserve"> BUDGET</v>
      </c>
    </row>
    <row r="10" spans="1:8" ht="15.75" thickTop="1" x14ac:dyDescent="0.25">
      <c r="A10" s="27" t="str">
        <f>'[9]01-11-17'!A10</f>
        <v xml:space="preserve"> 01-5101-11-17                          </v>
      </c>
      <c r="B10" s="27" t="str">
        <f>'[9]01-11-17'!B10</f>
        <v xml:space="preserve"> SALARIES             </v>
      </c>
      <c r="C10" s="27">
        <f>'[9]01-11-17'!E10</f>
        <v>153566</v>
      </c>
      <c r="D10" s="27">
        <f>'[9]01-11-17'!F10</f>
        <v>141401.15</v>
      </c>
      <c r="E10" s="27">
        <f>'[9]01-11-17'!G10</f>
        <v>181696</v>
      </c>
      <c r="F10" s="27">
        <f>'[9]01-11-17'!H10</f>
        <v>85757.78</v>
      </c>
      <c r="G10" s="27">
        <f>'[9]01-11-17'!I10</f>
        <v>179765</v>
      </c>
      <c r="H10" s="27">
        <f>'[9]01-11-17'!J10</f>
        <v>177753</v>
      </c>
    </row>
    <row r="11" spans="1:8" x14ac:dyDescent="0.25">
      <c r="A11" s="27" t="str">
        <f>'[9]01-11-17'!A11</f>
        <v xml:space="preserve"> 01-5106-11-17                          </v>
      </c>
      <c r="B11" s="27" t="str">
        <f>'[9]01-11-17'!B11</f>
        <v xml:space="preserve"> OVERTIME             </v>
      </c>
      <c r="C11" s="27">
        <f>'[9]01-11-17'!E11</f>
        <v>10000</v>
      </c>
      <c r="D11" s="27">
        <f>'[9]01-11-17'!F11</f>
        <v>9296.85</v>
      </c>
      <c r="E11" s="27">
        <f>'[9]01-11-17'!G11</f>
        <v>5000</v>
      </c>
      <c r="F11" s="27">
        <f>'[9]01-11-17'!H11</f>
        <v>4058.86</v>
      </c>
      <c r="G11" s="27">
        <f>'[9]01-11-17'!I11</f>
        <v>10000</v>
      </c>
      <c r="H11" s="27">
        <f>'[9]01-11-17'!J11</f>
        <v>10000</v>
      </c>
    </row>
    <row r="12" spans="1:8" x14ac:dyDescent="0.25">
      <c r="A12" s="27" t="str">
        <f>'[9]01-11-17'!A12</f>
        <v xml:space="preserve"> 01-5107-11-17                          </v>
      </c>
      <c r="B12" s="27" t="str">
        <f>'[9]01-11-17'!B12</f>
        <v xml:space="preserve"> HOLIDAY PAY          </v>
      </c>
      <c r="C12" s="27">
        <f>'[9]01-11-17'!E12</f>
        <v>0</v>
      </c>
      <c r="D12" s="27">
        <f>'[9]01-11-17'!F12</f>
        <v>0</v>
      </c>
      <c r="E12" s="27">
        <f>'[9]01-11-17'!G12</f>
        <v>0</v>
      </c>
      <c r="F12" s="27">
        <f>'[9]01-11-17'!H12</f>
        <v>124.8</v>
      </c>
      <c r="G12" s="27">
        <f>'[9]01-11-17'!I12</f>
        <v>250</v>
      </c>
      <c r="H12" s="27">
        <f>'[9]01-11-17'!J12</f>
        <v>300</v>
      </c>
    </row>
    <row r="13" spans="1:8" x14ac:dyDescent="0.25">
      <c r="A13" s="27" t="str">
        <f>'[9]01-11-17'!A13</f>
        <v xml:space="preserve"> 01-5110-11-17                          </v>
      </c>
      <c r="B13" s="27" t="str">
        <f>'[9]01-11-17'!B13</f>
        <v xml:space="preserve"> LONGEVITY            </v>
      </c>
      <c r="C13" s="27">
        <f>'[9]01-11-17'!E13</f>
        <v>600</v>
      </c>
      <c r="D13" s="27">
        <f>'[9]01-11-17'!F13</f>
        <v>600</v>
      </c>
      <c r="E13" s="27">
        <f>'[9]01-11-17'!G13</f>
        <v>780</v>
      </c>
      <c r="F13" s="27">
        <f>'[9]01-11-17'!H13</f>
        <v>720</v>
      </c>
      <c r="G13" s="27">
        <f>'[9]01-11-17'!I13</f>
        <v>720</v>
      </c>
      <c r="H13" s="27">
        <f>'[9]01-11-17'!J13</f>
        <v>900</v>
      </c>
    </row>
    <row r="14" spans="1:8" x14ac:dyDescent="0.25">
      <c r="A14" s="27" t="str">
        <f>'[9]01-11-17'!A14</f>
        <v xml:space="preserve"> 01-5111-11-17                          </v>
      </c>
      <c r="B14" s="27" t="str">
        <f>'[9]01-11-17'!B14</f>
        <v xml:space="preserve"> RETIREMENT           </v>
      </c>
      <c r="C14" s="27">
        <f>'[9]01-11-17'!E14</f>
        <v>20722</v>
      </c>
      <c r="D14" s="27">
        <f>'[9]01-11-17'!F14</f>
        <v>19103.05</v>
      </c>
      <c r="E14" s="27">
        <f>'[9]01-11-17'!G14</f>
        <v>24677</v>
      </c>
      <c r="F14" s="27">
        <f>'[9]01-11-17'!H14</f>
        <v>11803.18</v>
      </c>
      <c r="G14" s="27">
        <f>'[9]01-11-17'!I14</f>
        <v>25128</v>
      </c>
      <c r="H14" s="27">
        <f>'[9]01-11-17'!J14</f>
        <v>25389</v>
      </c>
    </row>
    <row r="15" spans="1:8" x14ac:dyDescent="0.25">
      <c r="A15" s="27" t="str">
        <f>'[9]01-11-17'!A15</f>
        <v xml:space="preserve"> 01-5112-11-17                          </v>
      </c>
      <c r="B15" s="27" t="str">
        <f>'[9]01-11-17'!B15</f>
        <v xml:space="preserve"> FICA                 </v>
      </c>
      <c r="C15" s="27">
        <f>'[9]01-11-17'!E15</f>
        <v>12172</v>
      </c>
      <c r="D15" s="27">
        <f>'[9]01-11-17'!F15</f>
        <v>10854.95</v>
      </c>
      <c r="E15" s="27">
        <f>'[9]01-11-17'!G15</f>
        <v>14411</v>
      </c>
      <c r="F15" s="27">
        <f>'[9]01-11-17'!H15</f>
        <v>6616.29</v>
      </c>
      <c r="G15" s="27">
        <f>'[9]01-11-17'!I15</f>
        <v>14240</v>
      </c>
      <c r="H15" s="27">
        <f>'[9]01-11-17'!J15</f>
        <v>14516</v>
      </c>
    </row>
    <row r="16" spans="1:8" x14ac:dyDescent="0.25">
      <c r="A16" s="27" t="str">
        <f>'[9]01-11-17'!A16</f>
        <v xml:space="preserve"> 01-5116-11-17                          </v>
      </c>
      <c r="B16" s="27" t="str">
        <f>'[9]01-11-17'!B16</f>
        <v xml:space="preserve"> HEALTH/LIFE INSURANC </v>
      </c>
      <c r="C16" s="27">
        <f>'[9]01-11-17'!E16</f>
        <v>27465</v>
      </c>
      <c r="D16" s="27">
        <f>'[9]01-11-17'!F16</f>
        <v>24014.6</v>
      </c>
      <c r="E16" s="27">
        <f>'[9]01-11-17'!G16</f>
        <v>31212</v>
      </c>
      <c r="F16" s="27">
        <f>'[9]01-11-17'!H16</f>
        <v>8429.7999999999993</v>
      </c>
      <c r="G16" s="27">
        <f>'[9]01-11-17'!I16</f>
        <v>24191</v>
      </c>
      <c r="H16" s="27">
        <f>'[9]01-11-17'!J16</f>
        <v>35579</v>
      </c>
    </row>
    <row r="17" spans="1:8" x14ac:dyDescent="0.25">
      <c r="A17" s="27" t="str">
        <f>'[9]01-11-17'!A17</f>
        <v xml:space="preserve"> 01-5118-11-17                          </v>
      </c>
      <c r="B17" s="27" t="str">
        <f>'[9]01-11-17'!B17</f>
        <v xml:space="preserve"> WORKER COMPENSATION  </v>
      </c>
      <c r="C17" s="27">
        <f>'[9]01-11-17'!E17</f>
        <v>644</v>
      </c>
      <c r="D17" s="27">
        <f>'[9]01-11-17'!F17</f>
        <v>579.13</v>
      </c>
      <c r="E17" s="27">
        <f>'[9]01-11-17'!G17</f>
        <v>689</v>
      </c>
      <c r="F17" s="27">
        <f>'[9]01-11-17'!H17</f>
        <v>330.54</v>
      </c>
      <c r="G17" s="27">
        <f>'[9]01-11-17'!I17</f>
        <v>703</v>
      </c>
      <c r="H17" s="27">
        <f>'[9]01-11-17'!J17</f>
        <v>607</v>
      </c>
    </row>
    <row r="18" spans="1:8" x14ac:dyDescent="0.25">
      <c r="A18" s="27" t="str">
        <f>'[9]01-11-17'!A18</f>
        <v xml:space="preserve"> 01-5119-11-17                          </v>
      </c>
      <c r="B18" s="27" t="str">
        <f>'[9]01-11-17'!B18</f>
        <v xml:space="preserve"> OTHER PAYROLL EXPENS </v>
      </c>
      <c r="C18" s="27">
        <f>'[9]01-11-17'!E18</f>
        <v>900</v>
      </c>
      <c r="D18" s="27">
        <f>'[9]01-11-17'!F18</f>
        <v>918.86</v>
      </c>
      <c r="E18" s="27">
        <f>'[9]01-11-17'!G18</f>
        <v>900</v>
      </c>
      <c r="F18" s="27">
        <f>'[9]01-11-17'!H18</f>
        <v>386.78</v>
      </c>
      <c r="G18" s="27">
        <f>'[9]01-11-17'!I18</f>
        <v>802</v>
      </c>
      <c r="H18" s="27">
        <f>'[9]01-11-17'!J18</f>
        <v>800</v>
      </c>
    </row>
    <row r="19" spans="1:8" hidden="1" x14ac:dyDescent="0.25">
      <c r="A19" s="27"/>
      <c r="B19" s="27"/>
      <c r="C19" s="27"/>
      <c r="D19" s="27"/>
      <c r="E19" s="27"/>
      <c r="F19" s="27"/>
      <c r="G19" s="27"/>
      <c r="H19" s="27"/>
    </row>
    <row r="20" spans="1:8" hidden="1" x14ac:dyDescent="0.25">
      <c r="A20" s="27"/>
      <c r="B20" s="27"/>
      <c r="C20" s="27"/>
      <c r="D20" s="27"/>
      <c r="E20" s="27"/>
      <c r="F20" s="27"/>
      <c r="G20" s="27"/>
      <c r="H20" s="27"/>
    </row>
    <row r="21" spans="1:8" x14ac:dyDescent="0.25">
      <c r="A21" s="26"/>
      <c r="B21" s="26" t="s">
        <v>57</v>
      </c>
      <c r="C21" s="26">
        <f t="shared" ref="C21:H21" si="0">SUM(C10:C20)</f>
        <v>226069</v>
      </c>
      <c r="D21" s="26">
        <f t="shared" si="0"/>
        <v>206768.59</v>
      </c>
      <c r="E21" s="26">
        <f t="shared" si="0"/>
        <v>259365</v>
      </c>
      <c r="F21" s="26">
        <f t="shared" si="0"/>
        <v>118228.02999999998</v>
      </c>
      <c r="G21" s="92">
        <f t="shared" si="0"/>
        <v>255799</v>
      </c>
      <c r="H21" s="92">
        <f t="shared" si="0"/>
        <v>265844</v>
      </c>
    </row>
    <row r="22" spans="1:8" x14ac:dyDescent="0.25">
      <c r="A22" s="27" t="str">
        <f>'[9]01-11-17'!A20</f>
        <v xml:space="preserve"> 01-5200-11-17                          </v>
      </c>
      <c r="B22" s="27" t="str">
        <f>'[9]01-11-17'!B20</f>
        <v xml:space="preserve"> PROCUREMENT CARD - D </v>
      </c>
      <c r="C22" s="27">
        <f>'[9]01-11-17'!E20</f>
        <v>0</v>
      </c>
      <c r="D22" s="27">
        <f>'[9]01-11-17'!F20</f>
        <v>0</v>
      </c>
      <c r="E22" s="27">
        <f>'[9]01-11-17'!G20</f>
        <v>0</v>
      </c>
      <c r="F22" s="27">
        <f>'[9]01-11-17'!H20</f>
        <v>0</v>
      </c>
      <c r="G22" s="27">
        <f>'[9]01-11-17'!I20</f>
        <v>0</v>
      </c>
      <c r="H22" s="27">
        <f>'[9]01-11-17'!J20</f>
        <v>0</v>
      </c>
    </row>
    <row r="23" spans="1:8" x14ac:dyDescent="0.25">
      <c r="A23" s="27" t="str">
        <f>'[9]01-11-17'!A21</f>
        <v xml:space="preserve"> 01-5201-11-17                          </v>
      </c>
      <c r="B23" s="27" t="str">
        <f>'[9]01-11-17'!B21</f>
        <v xml:space="preserve"> OFFICE SUPPLIES      </v>
      </c>
      <c r="C23" s="27">
        <f>'[9]01-11-17'!E21</f>
        <v>3000</v>
      </c>
      <c r="D23" s="27">
        <f>'[9]01-11-17'!F21</f>
        <v>2293.12</v>
      </c>
      <c r="E23" s="27">
        <f>'[9]01-11-17'!G21</f>
        <v>3000</v>
      </c>
      <c r="F23" s="27">
        <f>'[9]01-11-17'!H21</f>
        <v>925.32</v>
      </c>
      <c r="G23" s="27">
        <f>'[9]01-11-17'!I21</f>
        <v>3000</v>
      </c>
      <c r="H23" s="27">
        <f>'[9]01-11-17'!J21</f>
        <v>3000</v>
      </c>
    </row>
    <row r="24" spans="1:8" x14ac:dyDescent="0.25">
      <c r="A24" s="27" t="str">
        <f>'[9]01-11-17'!A22</f>
        <v xml:space="preserve"> 01-5202-11-17                          </v>
      </c>
      <c r="B24" s="27" t="str">
        <f>'[9]01-11-17'!B22</f>
        <v xml:space="preserve"> POSTAGE              </v>
      </c>
      <c r="C24" s="27">
        <f>'[9]01-11-17'!E22</f>
        <v>1500</v>
      </c>
      <c r="D24" s="27">
        <f>'[9]01-11-17'!F22</f>
        <v>1780.6</v>
      </c>
      <c r="E24" s="27">
        <f>'[9]01-11-17'!G22</f>
        <v>2500</v>
      </c>
      <c r="F24" s="27">
        <f>'[9]01-11-17'!H22</f>
        <v>1130.3399999999999</v>
      </c>
      <c r="G24" s="27">
        <f>'[9]01-11-17'!I22</f>
        <v>2500</v>
      </c>
      <c r="H24" s="27">
        <f>'[9]01-11-17'!J22</f>
        <v>2500</v>
      </c>
    </row>
    <row r="25" spans="1:8" x14ac:dyDescent="0.25">
      <c r="A25" s="27" t="str">
        <f>'[9]01-11-17'!A23</f>
        <v xml:space="preserve"> 01-5206-11-17                          </v>
      </c>
      <c r="B25" s="27" t="str">
        <f>'[9]01-11-17'!B23</f>
        <v xml:space="preserve"> FUELS OILS LUBRICANT </v>
      </c>
      <c r="C25" s="27">
        <f>'[9]01-11-17'!E23</f>
        <v>2400</v>
      </c>
      <c r="D25" s="27">
        <f>'[9]01-11-17'!F23</f>
        <v>2319.89</v>
      </c>
      <c r="E25" s="27">
        <f>'[9]01-11-17'!G23</f>
        <v>3000</v>
      </c>
      <c r="F25" s="27">
        <f>'[9]01-11-17'!H23</f>
        <v>1713.31</v>
      </c>
      <c r="G25" s="27">
        <f>'[9]01-11-17'!I23</f>
        <v>3000</v>
      </c>
      <c r="H25" s="27">
        <f>'[9]01-11-17'!J23</f>
        <v>3000</v>
      </c>
    </row>
    <row r="26" spans="1:8" x14ac:dyDescent="0.25">
      <c r="A26" s="27" t="str">
        <f>'[9]01-11-17'!A24</f>
        <v xml:space="preserve"> 01-5207-11-17                          </v>
      </c>
      <c r="B26" s="27" t="str">
        <f>'[9]01-11-17'!B24</f>
        <v xml:space="preserve"> SMALL TOOLS AND INST </v>
      </c>
      <c r="C26" s="27">
        <f>'[9]01-11-17'!E24</f>
        <v>2000</v>
      </c>
      <c r="D26" s="27">
        <f>'[9]01-11-17'!F24</f>
        <v>1468.96</v>
      </c>
      <c r="E26" s="27">
        <f>'[9]01-11-17'!G24</f>
        <v>2000</v>
      </c>
      <c r="F26" s="27">
        <f>'[9]01-11-17'!H24</f>
        <v>140.97999999999999</v>
      </c>
      <c r="G26" s="27">
        <f>'[9]01-11-17'!I24</f>
        <v>1000</v>
      </c>
      <c r="H26" s="27">
        <f>'[9]01-11-17'!J24</f>
        <v>1000</v>
      </c>
    </row>
    <row r="27" spans="1:8" x14ac:dyDescent="0.25">
      <c r="A27" s="27" t="str">
        <f>'[9]01-11-17'!A25</f>
        <v xml:space="preserve"> 01-5299-11-17                          </v>
      </c>
      <c r="B27" s="27" t="str">
        <f>'[9]01-11-17'!B25</f>
        <v xml:space="preserve"> MISCELLANEOUS SUPPLI </v>
      </c>
      <c r="C27" s="27">
        <f>'[9]01-11-17'!E25</f>
        <v>500</v>
      </c>
      <c r="D27" s="27">
        <f>'[9]01-11-17'!F25</f>
        <v>538.52</v>
      </c>
      <c r="E27" s="27">
        <f>'[9]01-11-17'!G25</f>
        <v>500</v>
      </c>
      <c r="F27" s="27">
        <f>'[9]01-11-17'!H25</f>
        <v>120.22</v>
      </c>
      <c r="G27" s="27">
        <f>'[9]01-11-17'!I25</f>
        <v>500</v>
      </c>
      <c r="H27" s="27">
        <f>'[9]01-11-17'!J25</f>
        <v>500</v>
      </c>
    </row>
    <row r="28" spans="1:8" x14ac:dyDescent="0.25">
      <c r="A28" s="26"/>
      <c r="B28" s="26" t="s">
        <v>39</v>
      </c>
      <c r="C28" s="26">
        <f>SUM(C22:C27)</f>
        <v>9400</v>
      </c>
      <c r="D28" s="26">
        <f t="shared" ref="D28:H28" si="1">SUM(D22:D27)</f>
        <v>8401.09</v>
      </c>
      <c r="E28" s="26">
        <f t="shared" si="1"/>
        <v>11000</v>
      </c>
      <c r="F28" s="26">
        <f t="shared" si="1"/>
        <v>4030.1699999999996</v>
      </c>
      <c r="G28" s="26">
        <f t="shared" si="1"/>
        <v>10000</v>
      </c>
      <c r="H28" s="26">
        <f t="shared" si="1"/>
        <v>10000</v>
      </c>
    </row>
    <row r="29" spans="1:8" x14ac:dyDescent="0.25">
      <c r="A29" s="27" t="str">
        <f>'[9]01-11-17'!A27</f>
        <v xml:space="preserve"> 01-5305-11-17                          </v>
      </c>
      <c r="B29" s="27" t="str">
        <f>'[9]01-11-17'!B27</f>
        <v xml:space="preserve"> VEHICLE MAINTENANCE  </v>
      </c>
      <c r="C29" s="27">
        <f>'[9]01-11-17'!E27</f>
        <v>2500</v>
      </c>
      <c r="D29" s="27">
        <f>'[9]01-11-17'!F27</f>
        <v>851.84</v>
      </c>
      <c r="E29" s="27">
        <f>'[9]01-11-17'!G27</f>
        <v>3000</v>
      </c>
      <c r="F29" s="27">
        <f>'[9]01-11-17'!H27</f>
        <v>1086.95</v>
      </c>
      <c r="G29" s="27">
        <f>'[9]01-11-17'!I27</f>
        <v>2100</v>
      </c>
      <c r="H29" s="27">
        <f>'[9]01-11-17'!J27</f>
        <v>2500</v>
      </c>
    </row>
    <row r="30" spans="1:8" x14ac:dyDescent="0.25">
      <c r="A30" s="26"/>
      <c r="B30" s="26" t="s">
        <v>43</v>
      </c>
      <c r="C30" s="26">
        <f t="shared" ref="C30:H30" si="2">SUM(C29:C29)</f>
        <v>2500</v>
      </c>
      <c r="D30" s="26">
        <f t="shared" si="2"/>
        <v>851.84</v>
      </c>
      <c r="E30" s="26">
        <f t="shared" si="2"/>
        <v>3000</v>
      </c>
      <c r="F30" s="26">
        <f t="shared" si="2"/>
        <v>1086.95</v>
      </c>
      <c r="G30" s="92">
        <f t="shared" si="2"/>
        <v>2100</v>
      </c>
      <c r="H30" s="92">
        <f t="shared" si="2"/>
        <v>2500</v>
      </c>
    </row>
    <row r="31" spans="1:8" x14ac:dyDescent="0.25">
      <c r="A31" s="27" t="str">
        <f>'[9]01-11-17'!A29</f>
        <v xml:space="preserve"> 01-5401-11-17                          </v>
      </c>
      <c r="B31" s="27" t="str">
        <f>'[9]01-11-17'!B29</f>
        <v xml:space="preserve"> COMMUNICATIONS       </v>
      </c>
      <c r="C31" s="27">
        <f>'[9]01-11-17'!E29</f>
        <v>2000</v>
      </c>
      <c r="D31" s="27">
        <f>'[9]01-11-17'!F29</f>
        <v>1491.84</v>
      </c>
      <c r="E31" s="27">
        <f>'[9]01-11-17'!G29</f>
        <v>3000</v>
      </c>
      <c r="F31" s="27">
        <f>'[9]01-11-17'!H29</f>
        <v>628.41999999999996</v>
      </c>
      <c r="G31" s="27">
        <f>'[9]01-11-17'!I29</f>
        <v>3750</v>
      </c>
      <c r="H31" s="27">
        <f>'[9]01-11-17'!J29</f>
        <v>3000</v>
      </c>
    </row>
    <row r="32" spans="1:8" x14ac:dyDescent="0.25">
      <c r="A32" s="27" t="str">
        <f>'[9]01-11-17'!A30</f>
        <v xml:space="preserve"> 01-5402-11-17                          </v>
      </c>
      <c r="B32" s="27" t="str">
        <f>'[9]01-11-17'!B30</f>
        <v xml:space="preserve"> DUES &amp; SUBSCRIPTIONS </v>
      </c>
      <c r="C32" s="27">
        <f>'[9]01-11-17'!E30</f>
        <v>1000</v>
      </c>
      <c r="D32" s="27">
        <f>'[9]01-11-17'!F30</f>
        <v>487.69</v>
      </c>
      <c r="E32" s="27">
        <f>'[9]01-11-17'!G30</f>
        <v>1000</v>
      </c>
      <c r="F32" s="27">
        <f>'[9]01-11-17'!H30</f>
        <v>961.06</v>
      </c>
      <c r="G32" s="27">
        <f>'[9]01-11-17'!I30</f>
        <v>1750</v>
      </c>
      <c r="H32" s="27">
        <f>'[9]01-11-17'!J30</f>
        <v>2000</v>
      </c>
    </row>
    <row r="33" spans="1:8" x14ac:dyDescent="0.25">
      <c r="A33" s="27" t="str">
        <f>'[9]01-11-17'!A31</f>
        <v xml:space="preserve"> 01-5403-11-17                          </v>
      </c>
      <c r="B33" s="27" t="str">
        <f>'[9]01-11-17'!B31</f>
        <v xml:space="preserve"> GENERAL INSURANCE    </v>
      </c>
      <c r="C33" s="27">
        <f>'[9]01-11-17'!E31</f>
        <v>1350</v>
      </c>
      <c r="D33" s="27">
        <f>'[9]01-11-17'!F31</f>
        <v>1201.22</v>
      </c>
      <c r="E33" s="27">
        <f>'[9]01-11-17'!G31</f>
        <v>1350</v>
      </c>
      <c r="F33" s="27">
        <f>'[9]01-11-17'!H31</f>
        <v>867.24</v>
      </c>
      <c r="G33" s="27">
        <f>'[9]01-11-17'!I31</f>
        <v>1350</v>
      </c>
      <c r="H33" s="27">
        <f>'[9]01-11-17'!J31</f>
        <v>1350</v>
      </c>
    </row>
    <row r="34" spans="1:8" x14ac:dyDescent="0.25">
      <c r="A34" s="27" t="str">
        <f>'[9]01-11-17'!A32</f>
        <v xml:space="preserve"> 01-5404-11-17                          </v>
      </c>
      <c r="B34" s="27" t="str">
        <f>'[9]01-11-17'!B32</f>
        <v xml:space="preserve"> PROFESSIONAL FEES    </v>
      </c>
      <c r="C34" s="27">
        <f>'[9]01-11-17'!E32</f>
        <v>3000</v>
      </c>
      <c r="D34" s="27">
        <f>'[9]01-11-17'!F32</f>
        <v>3048.57</v>
      </c>
      <c r="E34" s="27">
        <f>'[9]01-11-17'!G32</f>
        <v>4000</v>
      </c>
      <c r="F34" s="27">
        <f>'[9]01-11-17'!H32</f>
        <v>1638.99</v>
      </c>
      <c r="G34" s="27">
        <f>'[9]01-11-17'!I32</f>
        <v>3200</v>
      </c>
      <c r="H34" s="27">
        <f>'[9]01-11-17'!J32</f>
        <v>3500</v>
      </c>
    </row>
    <row r="35" spans="1:8" x14ac:dyDescent="0.25">
      <c r="A35" s="27" t="str">
        <f>'[9]01-11-17'!A33</f>
        <v xml:space="preserve"> 01-5405-11-17                          </v>
      </c>
      <c r="B35" s="27" t="str">
        <f>'[9]01-11-17'!B33</f>
        <v xml:space="preserve"> ADVERTISING          </v>
      </c>
      <c r="C35" s="27">
        <f>'[9]01-11-17'!E33</f>
        <v>3500</v>
      </c>
      <c r="D35" s="27">
        <f>'[9]01-11-17'!F33</f>
        <v>2518.12</v>
      </c>
      <c r="E35" s="27">
        <f>'[9]01-11-17'!G33</f>
        <v>3500</v>
      </c>
      <c r="F35" s="27">
        <f>'[9]01-11-17'!H33</f>
        <v>1482.9</v>
      </c>
      <c r="G35" s="27">
        <f>'[9]01-11-17'!I33</f>
        <v>3500</v>
      </c>
      <c r="H35" s="27">
        <f>'[9]01-11-17'!J33</f>
        <v>3500</v>
      </c>
    </row>
    <row r="36" spans="1:8" x14ac:dyDescent="0.25">
      <c r="A36" s="27" t="str">
        <f>'[9]01-11-17'!A34</f>
        <v xml:space="preserve"> 01-5406-11-17                          </v>
      </c>
      <c r="B36" s="27" t="str">
        <f>'[9]01-11-17'!B34</f>
        <v xml:space="preserve"> TRAINING             </v>
      </c>
      <c r="C36" s="27">
        <f>'[9]01-11-17'!E34</f>
        <v>4000</v>
      </c>
      <c r="D36" s="27">
        <f>'[9]01-11-17'!F34</f>
        <v>5894.41</v>
      </c>
      <c r="E36" s="27">
        <f>'[9]01-11-17'!G34</f>
        <v>6000</v>
      </c>
      <c r="F36" s="27">
        <f>'[9]01-11-17'!H34</f>
        <v>2646.38</v>
      </c>
      <c r="G36" s="27">
        <f>'[9]01-11-17'!I34</f>
        <v>6000</v>
      </c>
      <c r="H36" s="27">
        <f>'[9]01-11-17'!J34</f>
        <v>7500</v>
      </c>
    </row>
    <row r="37" spans="1:8" x14ac:dyDescent="0.25">
      <c r="A37" s="27" t="str">
        <f>'[9]01-11-17'!A35</f>
        <v xml:space="preserve"> 01-5409-11-17                          </v>
      </c>
      <c r="B37" s="27" t="str">
        <f>'[9]01-11-17'!B35</f>
        <v xml:space="preserve"> CONTRACTUAL SERVICES </v>
      </c>
      <c r="C37" s="27">
        <f>'[9]01-11-17'!E35</f>
        <v>10000</v>
      </c>
      <c r="D37" s="27">
        <f>'[9]01-11-17'!F35</f>
        <v>4027.6</v>
      </c>
      <c r="E37" s="27">
        <f>'[9]01-11-17'!G35</f>
        <v>10000</v>
      </c>
      <c r="F37" s="27">
        <f>'[9]01-11-17'!H35</f>
        <v>127</v>
      </c>
      <c r="G37" s="27">
        <f>'[9]01-11-17'!I35</f>
        <v>10000</v>
      </c>
      <c r="H37" s="27">
        <f>'[9]01-11-17'!J35</f>
        <v>6000</v>
      </c>
    </row>
    <row r="38" spans="1:8" x14ac:dyDescent="0.25">
      <c r="A38" s="27" t="str">
        <f>'[9]01-11-17'!A36</f>
        <v xml:space="preserve"> 01-5455-11-17                          </v>
      </c>
      <c r="B38" s="27" t="str">
        <f>'[9]01-11-17'!B36</f>
        <v xml:space="preserve"> UNIFORM PURCHASE/REN </v>
      </c>
      <c r="C38" s="27">
        <f>'[9]01-11-17'!E36</f>
        <v>500</v>
      </c>
      <c r="D38" s="27">
        <f>'[9]01-11-17'!F36</f>
        <v>292.75</v>
      </c>
      <c r="E38" s="27">
        <f>'[9]01-11-17'!G36</f>
        <v>750</v>
      </c>
      <c r="F38" s="27">
        <f>'[9]01-11-17'!H36</f>
        <v>220.76</v>
      </c>
      <c r="G38" s="27">
        <f>'[9]01-11-17'!I36</f>
        <v>750</v>
      </c>
      <c r="H38" s="27">
        <f>'[9]01-11-17'!J36</f>
        <v>1200</v>
      </c>
    </row>
    <row r="39" spans="1:8" x14ac:dyDescent="0.25">
      <c r="A39" s="61" t="str">
        <f>'[9]01-11-17'!A37</f>
        <v xml:space="preserve"> 01-5499-11-17                          </v>
      </c>
      <c r="B39" s="27" t="str">
        <f>'[9]01-11-17'!B37</f>
        <v xml:space="preserve"> MISCELLANEOUS SERVIC </v>
      </c>
      <c r="C39" s="27">
        <f>'[9]01-11-17'!E37</f>
        <v>500</v>
      </c>
      <c r="D39" s="27">
        <f>'[9]01-11-17'!F37</f>
        <v>99.06</v>
      </c>
      <c r="E39" s="27">
        <f>'[9]01-11-17'!G37</f>
        <v>500</v>
      </c>
      <c r="F39" s="27">
        <f>'[9]01-11-17'!H37</f>
        <v>0</v>
      </c>
      <c r="G39" s="27">
        <f>'[9]01-11-17'!I37</f>
        <v>500</v>
      </c>
      <c r="H39" s="27">
        <f>'[9]01-11-17'!J37</f>
        <v>500</v>
      </c>
    </row>
    <row r="40" spans="1:8" ht="15.75" thickBot="1" x14ac:dyDescent="0.3">
      <c r="A40" s="26"/>
      <c r="B40" s="26" t="s">
        <v>40</v>
      </c>
      <c r="C40" s="26">
        <f t="shared" ref="C40:H40" si="3">SUM(C31:C39)</f>
        <v>25850</v>
      </c>
      <c r="D40" s="26">
        <f t="shared" si="3"/>
        <v>19061.259999999998</v>
      </c>
      <c r="E40" s="26">
        <f t="shared" si="3"/>
        <v>30100</v>
      </c>
      <c r="F40" s="26">
        <f t="shared" si="3"/>
        <v>8572.7500000000018</v>
      </c>
      <c r="G40" s="26">
        <f t="shared" si="3"/>
        <v>30800</v>
      </c>
      <c r="H40" s="26">
        <f t="shared" si="3"/>
        <v>28550</v>
      </c>
    </row>
    <row r="41" spans="1:8" hidden="1" x14ac:dyDescent="0.25">
      <c r="A41" s="26">
        <f>'[9]01-11-17'!A39</f>
        <v>0</v>
      </c>
      <c r="B41" s="26">
        <f>'[9]01-11-17'!B39</f>
        <v>0</v>
      </c>
      <c r="C41" s="26">
        <f>'[9]01-11-17'!E39</f>
        <v>0</v>
      </c>
      <c r="D41" s="26">
        <f>'[9]01-11-17'!F39</f>
        <v>0</v>
      </c>
      <c r="E41" s="26">
        <f>'[9]01-11-17'!G39</f>
        <v>0</v>
      </c>
      <c r="F41" s="26">
        <f>'[9]01-11-17'!H39</f>
        <v>0</v>
      </c>
      <c r="G41" s="26">
        <f>'[9]01-11-17'!I39</f>
        <v>0</v>
      </c>
      <c r="H41" s="26">
        <f>'[9]01-11-17'!J39</f>
        <v>0</v>
      </c>
    </row>
    <row r="42" spans="1:8" ht="15.75" hidden="1" thickBot="1" x14ac:dyDescent="0.3">
      <c r="A42" s="14"/>
      <c r="B42" s="26" t="s">
        <v>68</v>
      </c>
      <c r="C42" s="26">
        <f t="shared" ref="C42:H42" si="4">C41</f>
        <v>0</v>
      </c>
      <c r="D42" s="26">
        <f t="shared" si="4"/>
        <v>0</v>
      </c>
      <c r="E42" s="26">
        <f t="shared" si="4"/>
        <v>0</v>
      </c>
      <c r="F42" s="26">
        <f t="shared" si="4"/>
        <v>0</v>
      </c>
      <c r="G42" s="26">
        <f t="shared" si="4"/>
        <v>0</v>
      </c>
      <c r="H42" s="26">
        <f t="shared" si="4"/>
        <v>0</v>
      </c>
    </row>
    <row r="43" spans="1:8" ht="16.5" thickTop="1" thickBot="1" x14ac:dyDescent="0.3">
      <c r="A43" s="29"/>
      <c r="B43" s="29" t="s">
        <v>71</v>
      </c>
      <c r="C43" s="29">
        <f t="shared" ref="C43:H43" si="5">SUM(C10:C42)/2</f>
        <v>263819</v>
      </c>
      <c r="D43" s="29">
        <f t="shared" si="5"/>
        <v>235082.78000000003</v>
      </c>
      <c r="E43" s="29">
        <f t="shared" si="5"/>
        <v>303465</v>
      </c>
      <c r="F43" s="29">
        <f t="shared" si="5"/>
        <v>131917.90000000002</v>
      </c>
      <c r="G43" s="29">
        <f t="shared" si="5"/>
        <v>298699</v>
      </c>
      <c r="H43" s="29">
        <f t="shared" si="5"/>
        <v>306894</v>
      </c>
    </row>
    <row r="44" spans="1:8" ht="15.7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J37" sqref="J37"/>
    </sheetView>
  </sheetViews>
  <sheetFormatPr defaultRowHeight="15" x14ac:dyDescent="0.25"/>
  <cols>
    <col min="1" max="1" width="23.28515625" bestFit="1" customWidth="1"/>
    <col min="2" max="2" width="28.5703125" customWidth="1"/>
    <col min="3" max="3" width="8" bestFit="1" customWidth="1"/>
    <col min="4" max="4" width="7.5703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6" t="s">
        <v>0</v>
      </c>
      <c r="B1" s="19"/>
      <c r="C1" s="18"/>
      <c r="D1" s="18"/>
      <c r="E1" s="18"/>
      <c r="F1" s="18"/>
      <c r="G1" s="83"/>
      <c r="H1" s="83"/>
    </row>
    <row r="2" spans="1:8" x14ac:dyDescent="0.25">
      <c r="A2" s="16" t="str">
        <f>[1]Sheet1!$A$2</f>
        <v>BUDGET 2024-2025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">
        <v>72</v>
      </c>
      <c r="B3" s="19"/>
      <c r="C3" s="18"/>
      <c r="D3" s="18"/>
      <c r="E3" s="18"/>
      <c r="F3" s="18"/>
      <c r="G3" s="83"/>
      <c r="H3" s="84"/>
    </row>
    <row r="4" spans="1:8" x14ac:dyDescent="0.25">
      <c r="A4" s="14"/>
      <c r="B4" s="14"/>
      <c r="C4" s="15"/>
      <c r="D4" s="15"/>
      <c r="E4" s="15"/>
      <c r="F4" s="15"/>
      <c r="G4" s="82"/>
      <c r="H4" s="82"/>
    </row>
    <row r="5" spans="1:8" x14ac:dyDescent="0.25">
      <c r="A5" s="20" t="s">
        <v>35</v>
      </c>
      <c r="B5" s="20" t="s">
        <v>36</v>
      </c>
      <c r="C5" s="21" t="str">
        <f>[1]Sheet1!F2</f>
        <v>2022-23</v>
      </c>
      <c r="D5" s="21" t="str">
        <f>[1]Sheet1!G2</f>
        <v>2022-23</v>
      </c>
      <c r="E5" s="21" t="str">
        <f>[1]Sheet1!H2</f>
        <v>2023-24</v>
      </c>
      <c r="F5" s="21" t="str">
        <f>[1]Sheet1!I2</f>
        <v>2023-24</v>
      </c>
      <c r="G5" s="21" t="str">
        <f>[1]Sheet1!J2</f>
        <v>2023-24</v>
      </c>
      <c r="H5" s="21" t="str">
        <f>[1]Sheet1!K2</f>
        <v>2024-25</v>
      </c>
    </row>
    <row r="6" spans="1:8" x14ac:dyDescent="0.25">
      <c r="A6" s="20" t="s">
        <v>37</v>
      </c>
      <c r="B6" s="20"/>
      <c r="C6" s="21" t="str">
        <f>[1]Sheet1!F3</f>
        <v>REVISED</v>
      </c>
      <c r="D6" s="21" t="str">
        <f>[1]Sheet1!G3</f>
        <v>ACTUAL</v>
      </c>
      <c r="E6" s="21" t="str">
        <f>[1]Sheet1!H3</f>
        <v>ADOPTED</v>
      </c>
      <c r="F6" s="21" t="str">
        <f>[1]Sheet1!I3</f>
        <v>ACTUAL</v>
      </c>
      <c r="G6" s="21" t="str">
        <f>[1]Sheet1!J3</f>
        <v xml:space="preserve"> REVISED </v>
      </c>
      <c r="H6" s="21" t="str">
        <f>[1]Sheet1!K3</f>
        <v>PROPOSED</v>
      </c>
    </row>
    <row r="7" spans="1:8" ht="15.75" thickBot="1" x14ac:dyDescent="0.3">
      <c r="A7" s="22" t="s">
        <v>4</v>
      </c>
      <c r="B7" s="22"/>
      <c r="C7" s="23" t="str">
        <f>[1]Sheet1!F4</f>
        <v xml:space="preserve"> BUDGET</v>
      </c>
      <c r="D7" s="23"/>
      <c r="E7" s="23" t="str">
        <f>[1]Sheet1!H4</f>
        <v xml:space="preserve"> BUDGET</v>
      </c>
      <c r="F7" s="23" t="str">
        <f>[1]Sheet1!I4</f>
        <v>SIX MONTHS</v>
      </c>
      <c r="G7" s="23" t="str">
        <f>[1]Sheet1!J4</f>
        <v xml:space="preserve"> BUDGET</v>
      </c>
      <c r="H7" s="23" t="str">
        <f>[1]Sheet1!K4</f>
        <v xml:space="preserve"> BUDGET</v>
      </c>
    </row>
    <row r="8" spans="1:8" ht="15.75" thickTop="1" x14ac:dyDescent="0.25">
      <c r="A8" s="27" t="str">
        <f>'[10]01-13-10'!A10</f>
        <v xml:space="preserve"> 01-5101-13-10                          </v>
      </c>
      <c r="B8" s="27" t="str">
        <f>'[10]01-13-10'!B10</f>
        <v xml:space="preserve"> SALARIES             </v>
      </c>
      <c r="C8" s="27">
        <f>'[10]01-13-10'!E10</f>
        <v>338996</v>
      </c>
      <c r="D8" s="27">
        <f>'[10]01-13-10'!F10</f>
        <v>338077.34</v>
      </c>
      <c r="E8" s="27">
        <f>'[10]01-13-10'!G10</f>
        <v>338338</v>
      </c>
      <c r="F8" s="27">
        <f>'[10]01-13-10'!H10</f>
        <v>161735.87</v>
      </c>
      <c r="G8" s="27">
        <f>'[10]01-13-10'!I10</f>
        <v>338681</v>
      </c>
      <c r="H8" s="27">
        <f>'[10]01-13-10'!J10</f>
        <v>353154</v>
      </c>
    </row>
    <row r="9" spans="1:8" x14ac:dyDescent="0.25">
      <c r="A9" s="27" t="str">
        <f>'[10]01-13-10'!A11</f>
        <v xml:space="preserve"> 01-5106-13-10                          </v>
      </c>
      <c r="B9" s="27" t="str">
        <f>'[10]01-13-10'!B11</f>
        <v xml:space="preserve"> OVERTIME             </v>
      </c>
      <c r="C9" s="27">
        <f>'[10]01-13-10'!E11</f>
        <v>1500</v>
      </c>
      <c r="D9" s="27">
        <f>'[10]01-13-10'!F11</f>
        <v>229.05</v>
      </c>
      <c r="E9" s="27">
        <f>'[10]01-13-10'!G11</f>
        <v>650</v>
      </c>
      <c r="F9" s="27">
        <f>'[10]01-13-10'!H11</f>
        <v>0</v>
      </c>
      <c r="G9" s="27">
        <f>'[10]01-13-10'!I11</f>
        <v>650</v>
      </c>
      <c r="H9" s="27">
        <f>'[10]01-13-10'!J11</f>
        <v>650</v>
      </c>
    </row>
    <row r="10" spans="1:8" x14ac:dyDescent="0.25">
      <c r="A10" s="27" t="str">
        <f>'[10]01-13-10'!A12</f>
        <v xml:space="preserve"> 01-5107-13-10                          </v>
      </c>
      <c r="B10" s="27" t="str">
        <f>'[10]01-13-10'!B12</f>
        <v xml:space="preserve"> HOLIDAY PAY          </v>
      </c>
      <c r="C10" s="27">
        <f>'[10]01-13-10'!E12</f>
        <v>0</v>
      </c>
      <c r="D10" s="27">
        <f>'[10]01-13-10'!F12</f>
        <v>83.97</v>
      </c>
      <c r="E10" s="27">
        <f>'[10]01-13-10'!G12</f>
        <v>0</v>
      </c>
      <c r="F10" s="27">
        <f>'[10]01-13-10'!H12</f>
        <v>0</v>
      </c>
      <c r="G10" s="27">
        <f>'[10]01-13-10'!I12</f>
        <v>0</v>
      </c>
      <c r="H10" s="27">
        <f>'[10]01-13-10'!J12</f>
        <v>0</v>
      </c>
    </row>
    <row r="11" spans="1:8" x14ac:dyDescent="0.25">
      <c r="A11" s="27" t="str">
        <f>'[10]01-13-10'!A13</f>
        <v xml:space="preserve"> 01-5110-13-10                          </v>
      </c>
      <c r="B11" s="27" t="str">
        <f>'[10]01-13-10'!B13</f>
        <v xml:space="preserve"> LONGEVITY            </v>
      </c>
      <c r="C11" s="27">
        <f>'[10]01-13-10'!E13</f>
        <v>2100</v>
      </c>
      <c r="D11" s="27">
        <f>'[10]01-13-10'!F13</f>
        <v>2100</v>
      </c>
      <c r="E11" s="27">
        <f>'[10]01-13-10'!G13</f>
        <v>1680</v>
      </c>
      <c r="F11" s="27">
        <f>'[10]01-13-10'!H13</f>
        <v>1740</v>
      </c>
      <c r="G11" s="27">
        <f>'[10]01-13-10'!I13</f>
        <v>1740</v>
      </c>
      <c r="H11" s="27">
        <f>'[10]01-13-10'!J13</f>
        <v>1980</v>
      </c>
    </row>
    <row r="12" spans="1:8" x14ac:dyDescent="0.25">
      <c r="A12" s="27" t="str">
        <f>'[10]01-13-10'!A14</f>
        <v xml:space="preserve"> 01-5111-13-10                          </v>
      </c>
      <c r="B12" s="27" t="str">
        <f>'[10]01-13-10'!B14</f>
        <v xml:space="preserve"> RETIREMENT           </v>
      </c>
      <c r="C12" s="27">
        <f>'[10]01-13-10'!E14</f>
        <v>43702</v>
      </c>
      <c r="D12" s="27">
        <f>'[10]01-13-10'!F14</f>
        <v>43434.33</v>
      </c>
      <c r="E12" s="27">
        <f>'[10]01-13-10'!G14</f>
        <v>45377</v>
      </c>
      <c r="F12" s="27">
        <f>'[10]01-13-10'!H14</f>
        <v>21553.03</v>
      </c>
      <c r="G12" s="27">
        <f>'[10]01-13-10'!I14</f>
        <v>45496</v>
      </c>
      <c r="H12" s="27">
        <f>'[10]01-13-10'!J14</f>
        <v>48369</v>
      </c>
    </row>
    <row r="13" spans="1:8" x14ac:dyDescent="0.25">
      <c r="A13" s="27" t="str">
        <f>'[10]01-13-10'!A15</f>
        <v xml:space="preserve"> 01-5112-13-10                          </v>
      </c>
      <c r="B13" s="27" t="str">
        <f>'[10]01-13-10'!B15</f>
        <v xml:space="preserve"> FICA                 </v>
      </c>
      <c r="C13" s="27">
        <f>'[10]01-13-10'!E15</f>
        <v>26078</v>
      </c>
      <c r="D13" s="27">
        <f>'[10]01-13-10'!F15</f>
        <v>25480.560000000001</v>
      </c>
      <c r="E13" s="27">
        <f>'[10]01-13-10'!G15</f>
        <v>26499</v>
      </c>
      <c r="F13" s="27">
        <f>'[10]01-13-10'!H15</f>
        <v>12191.2</v>
      </c>
      <c r="G13" s="27">
        <f>'[10]01-13-10'!I15</f>
        <v>25905</v>
      </c>
      <c r="H13" s="27">
        <f>'[10]01-13-10'!J15</f>
        <v>26962</v>
      </c>
    </row>
    <row r="14" spans="1:8" x14ac:dyDescent="0.25">
      <c r="A14" s="27" t="str">
        <f>'[10]01-13-10'!A16</f>
        <v xml:space="preserve"> 01-5116-13-10                          </v>
      </c>
      <c r="B14" s="27" t="str">
        <f>'[10]01-13-10'!B16</f>
        <v xml:space="preserve"> HEALTH/LIFE INSURANC </v>
      </c>
      <c r="C14" s="27">
        <f>'[10]01-13-10'!E16</f>
        <v>32290</v>
      </c>
      <c r="D14" s="27">
        <f>'[10]01-13-10'!F16</f>
        <v>32247.31</v>
      </c>
      <c r="E14" s="27">
        <f>'[10]01-13-10'!G16</f>
        <v>31238</v>
      </c>
      <c r="F14" s="27">
        <f>'[10]01-13-10'!H16</f>
        <v>15444.05</v>
      </c>
      <c r="G14" s="27">
        <f>'[10]01-13-10'!I16</f>
        <v>31890</v>
      </c>
      <c r="H14" s="27">
        <f>'[10]01-13-10'!J16</f>
        <v>35603</v>
      </c>
    </row>
    <row r="15" spans="1:8" x14ac:dyDescent="0.25">
      <c r="A15" s="27" t="str">
        <f>'[10]01-13-10'!A17</f>
        <v xml:space="preserve"> 01-5118-13-10                          </v>
      </c>
      <c r="B15" s="27" t="str">
        <f>'[10]01-13-10'!B17</f>
        <v xml:space="preserve"> WORKER COMPENSATION  </v>
      </c>
      <c r="C15" s="27">
        <f>'[10]01-13-10'!E17</f>
        <v>767</v>
      </c>
      <c r="D15" s="27">
        <f>'[10]01-13-10'!F17</f>
        <v>760.78</v>
      </c>
      <c r="E15" s="27">
        <f>'[10]01-13-10'!G17</f>
        <v>693</v>
      </c>
      <c r="F15" s="27">
        <f>'[10]01-13-10'!H17</f>
        <v>332.48</v>
      </c>
      <c r="G15" s="27">
        <f>'[10]01-13-10'!I17</f>
        <v>694</v>
      </c>
      <c r="H15" s="27">
        <f>'[10]01-13-10'!J17</f>
        <v>542</v>
      </c>
    </row>
    <row r="16" spans="1:8" x14ac:dyDescent="0.25">
      <c r="A16" s="27" t="str">
        <f>'[10]01-13-10'!A18</f>
        <v xml:space="preserve"> 01-5119-13-10                          </v>
      </c>
      <c r="B16" s="27" t="str">
        <f>'[10]01-13-10'!B18</f>
        <v xml:space="preserve"> OTHER PAYROLL EXPENS </v>
      </c>
      <c r="C16" s="27">
        <f>'[10]01-13-10'!E18</f>
        <v>2458</v>
      </c>
      <c r="D16" s="27">
        <f>'[10]01-13-10'!F18</f>
        <v>2452.1</v>
      </c>
      <c r="E16" s="27">
        <f>'[10]01-13-10'!G18</f>
        <v>2360</v>
      </c>
      <c r="F16" s="27">
        <f>'[10]01-13-10'!H18</f>
        <v>1140.98</v>
      </c>
      <c r="G16" s="27">
        <f>'[10]01-13-10'!I18</f>
        <v>2526</v>
      </c>
      <c r="H16" s="27">
        <f>'[10]01-13-10'!J18</f>
        <v>2720</v>
      </c>
    </row>
    <row r="17" spans="1:8" x14ac:dyDescent="0.25">
      <c r="A17" s="65"/>
      <c r="B17" s="65" t="s">
        <v>57</v>
      </c>
      <c r="C17" s="26">
        <f>SUM(C8:C16)</f>
        <v>447891</v>
      </c>
      <c r="D17" s="26">
        <f t="shared" ref="D17:H17" si="0">SUM(D8:D16)</f>
        <v>444865.44</v>
      </c>
      <c r="E17" s="26">
        <f t="shared" si="0"/>
        <v>446835</v>
      </c>
      <c r="F17" s="26">
        <f t="shared" si="0"/>
        <v>214137.61000000002</v>
      </c>
      <c r="G17" s="26">
        <f t="shared" si="0"/>
        <v>447582</v>
      </c>
      <c r="H17" s="26">
        <f t="shared" si="0"/>
        <v>469980</v>
      </c>
    </row>
    <row r="18" spans="1:8" x14ac:dyDescent="0.25">
      <c r="A18" s="27" t="str">
        <f>'[10]01-13-10'!A20</f>
        <v xml:space="preserve"> 01-5201-13-10                          </v>
      </c>
      <c r="B18" s="27" t="str">
        <f>'[10]01-13-10'!B20</f>
        <v xml:space="preserve"> OFFICE SUPPLIES      </v>
      </c>
      <c r="C18" s="27">
        <f>'[10]01-13-10'!E20</f>
        <v>5000</v>
      </c>
      <c r="D18" s="27">
        <f>'[10]01-13-10'!F20</f>
        <v>8519.94</v>
      </c>
      <c r="E18" s="27">
        <f>'[10]01-13-10'!G20</f>
        <v>5000</v>
      </c>
      <c r="F18" s="27">
        <f>'[10]01-13-10'!H20</f>
        <v>2564.33</v>
      </c>
      <c r="G18" s="27">
        <f>'[10]01-13-10'!I20</f>
        <v>5000</v>
      </c>
      <c r="H18" s="27">
        <f>'[10]01-13-10'!J20</f>
        <v>5200</v>
      </c>
    </row>
    <row r="19" spans="1:8" x14ac:dyDescent="0.25">
      <c r="A19" s="27" t="str">
        <f>'[10]01-13-10'!A21</f>
        <v xml:space="preserve"> 01-5202-13-10                          </v>
      </c>
      <c r="B19" s="27" t="str">
        <f>'[10]01-13-10'!B21</f>
        <v xml:space="preserve"> POSTAGE              </v>
      </c>
      <c r="C19" s="27">
        <f>'[10]01-13-10'!E21</f>
        <v>3300</v>
      </c>
      <c r="D19" s="27">
        <f>'[10]01-13-10'!F21</f>
        <v>2799.43</v>
      </c>
      <c r="E19" s="27">
        <f>'[10]01-13-10'!G21</f>
        <v>3300</v>
      </c>
      <c r="F19" s="27">
        <f>'[10]01-13-10'!H21</f>
        <v>1571.35</v>
      </c>
      <c r="G19" s="27">
        <f>'[10]01-13-10'!I21</f>
        <v>3300</v>
      </c>
      <c r="H19" s="27">
        <f>'[10]01-13-10'!J21</f>
        <v>3300</v>
      </c>
    </row>
    <row r="20" spans="1:8" x14ac:dyDescent="0.25">
      <c r="A20" s="27" t="str">
        <f>'[10]01-13-10'!A22</f>
        <v xml:space="preserve"> 01-5204-13-10                          </v>
      </c>
      <c r="B20" s="27" t="str">
        <f>'[10]01-13-10'!B22</f>
        <v xml:space="preserve"> BINDING PRTING &amp; REP </v>
      </c>
      <c r="C20" s="27">
        <f>'[10]01-13-10'!E22</f>
        <v>1000</v>
      </c>
      <c r="D20" s="27">
        <f>'[10]01-13-10'!F22</f>
        <v>697.66</v>
      </c>
      <c r="E20" s="27">
        <f>'[10]01-13-10'!G22</f>
        <v>1000</v>
      </c>
      <c r="F20" s="27">
        <f>'[10]01-13-10'!H22</f>
        <v>610.20000000000005</v>
      </c>
      <c r="G20" s="27">
        <f>'[10]01-13-10'!I22</f>
        <v>1000</v>
      </c>
      <c r="H20" s="27">
        <f>'[10]01-13-10'!J22</f>
        <v>1000</v>
      </c>
    </row>
    <row r="21" spans="1:8" x14ac:dyDescent="0.25">
      <c r="A21" s="27" t="str">
        <f>'[10]01-13-10'!A23</f>
        <v xml:space="preserve"> 01-5299-13-10                          </v>
      </c>
      <c r="B21" s="27" t="str">
        <f>'[10]01-13-10'!B23</f>
        <v xml:space="preserve"> MISCELLANEOUS SUPPLI </v>
      </c>
      <c r="C21" s="27">
        <f>'[10]01-13-10'!E23</f>
        <v>600</v>
      </c>
      <c r="D21" s="27">
        <f>'[10]01-13-10'!F23</f>
        <v>627.29</v>
      </c>
      <c r="E21" s="27">
        <f>'[10]01-13-10'!G23</f>
        <v>600</v>
      </c>
      <c r="F21" s="27">
        <f>'[10]01-13-10'!H23</f>
        <v>90.84</v>
      </c>
      <c r="G21" s="27">
        <f>'[10]01-13-10'!I23</f>
        <v>600</v>
      </c>
      <c r="H21" s="27">
        <f>'[10]01-13-10'!J23</f>
        <v>400</v>
      </c>
    </row>
    <row r="22" spans="1:8" x14ac:dyDescent="0.25">
      <c r="A22" s="65"/>
      <c r="B22" s="65" t="s">
        <v>39</v>
      </c>
      <c r="C22" s="26">
        <f t="shared" ref="C22:H22" si="1">SUM(C18:C21)</f>
        <v>9900</v>
      </c>
      <c r="D22" s="26">
        <f t="shared" si="1"/>
        <v>12644.32</v>
      </c>
      <c r="E22" s="26">
        <f t="shared" si="1"/>
        <v>9900</v>
      </c>
      <c r="F22" s="26">
        <f t="shared" si="1"/>
        <v>4836.72</v>
      </c>
      <c r="G22" s="26">
        <f t="shared" si="1"/>
        <v>9900</v>
      </c>
      <c r="H22" s="26">
        <f t="shared" si="1"/>
        <v>9900</v>
      </c>
    </row>
    <row r="23" spans="1:8" x14ac:dyDescent="0.25">
      <c r="A23" s="27" t="str">
        <f>'[10]01-13-10'!A25</f>
        <v xml:space="preserve"> 01-5401-13-10                          </v>
      </c>
      <c r="B23" s="27" t="str">
        <f>'[10]01-13-10'!B25</f>
        <v xml:space="preserve"> COMMUNICATIONS       </v>
      </c>
      <c r="C23" s="27">
        <f>'[10]01-13-10'!E25</f>
        <v>800</v>
      </c>
      <c r="D23" s="27">
        <f>'[10]01-13-10'!F25</f>
        <v>407.61</v>
      </c>
      <c r="E23" s="27">
        <f>'[10]01-13-10'!G25</f>
        <v>800</v>
      </c>
      <c r="F23" s="27">
        <f>'[10]01-13-10'!H25</f>
        <v>174.09</v>
      </c>
      <c r="G23" s="27">
        <f>'[10]01-13-10'!I25</f>
        <v>800</v>
      </c>
      <c r="H23" s="27">
        <f>'[10]01-13-10'!J25</f>
        <v>700</v>
      </c>
    </row>
    <row r="24" spans="1:8" x14ac:dyDescent="0.25">
      <c r="A24" s="27" t="str">
        <f>'[10]01-13-10'!A26</f>
        <v xml:space="preserve"> 01-5402-13-10                          </v>
      </c>
      <c r="B24" s="27" t="str">
        <f>'[10]01-13-10'!B26</f>
        <v xml:space="preserve"> DUES &amp; SUBSCRIPTIONS </v>
      </c>
      <c r="C24" s="27">
        <f>'[10]01-13-10'!E26</f>
        <v>1750</v>
      </c>
      <c r="D24" s="27">
        <f>'[10]01-13-10'!F26</f>
        <v>2505</v>
      </c>
      <c r="E24" s="27">
        <f>'[10]01-13-10'!G26</f>
        <v>1750</v>
      </c>
      <c r="F24" s="27">
        <f>'[10]01-13-10'!H26</f>
        <v>428</v>
      </c>
      <c r="G24" s="27">
        <f>'[10]01-13-10'!I26</f>
        <v>1750</v>
      </c>
      <c r="H24" s="27">
        <f>'[10]01-13-10'!J26</f>
        <v>1750</v>
      </c>
    </row>
    <row r="25" spans="1:8" x14ac:dyDescent="0.25">
      <c r="A25" s="27" t="str">
        <f>'[10]01-13-10'!A27</f>
        <v xml:space="preserve"> 01-5403-13-10                          </v>
      </c>
      <c r="B25" s="27" t="str">
        <f>'[10]01-13-10'!B27</f>
        <v xml:space="preserve"> GENERAL INSURANCE    </v>
      </c>
      <c r="C25" s="27">
        <f>'[10]01-13-10'!E27</f>
        <v>250</v>
      </c>
      <c r="D25" s="27">
        <f>'[10]01-13-10'!F27</f>
        <v>183.6</v>
      </c>
      <c r="E25" s="27">
        <f>'[10]01-13-10'!G27</f>
        <v>250</v>
      </c>
      <c r="F25" s="27">
        <f>'[10]01-13-10'!H27</f>
        <v>110.42</v>
      </c>
      <c r="G25" s="27">
        <f>'[10]01-13-10'!I27</f>
        <v>250</v>
      </c>
      <c r="H25" s="27">
        <f>'[10]01-13-10'!J27</f>
        <v>250</v>
      </c>
    </row>
    <row r="26" spans="1:8" x14ac:dyDescent="0.25">
      <c r="A26" s="27" t="str">
        <f>'[10]01-13-10'!A28</f>
        <v xml:space="preserve"> 01-5404-13-10                          </v>
      </c>
      <c r="B26" s="27" t="str">
        <f>'[10]01-13-10'!B28</f>
        <v xml:space="preserve"> PROFESSIONAL FEES    </v>
      </c>
      <c r="C26" s="27">
        <f>'[10]01-13-10'!E28</f>
        <v>6500</v>
      </c>
      <c r="D26" s="27">
        <f>'[10]01-13-10'!F28</f>
        <v>5744.74</v>
      </c>
      <c r="E26" s="27">
        <f>'[10]01-13-10'!G28</f>
        <v>6500</v>
      </c>
      <c r="F26" s="27">
        <f>'[10]01-13-10'!H28</f>
        <v>494</v>
      </c>
      <c r="G26" s="27">
        <f>'[10]01-13-10'!I28</f>
        <v>6500</v>
      </c>
      <c r="H26" s="27">
        <f>'[10]01-13-10'!J28</f>
        <v>7000</v>
      </c>
    </row>
    <row r="27" spans="1:8" x14ac:dyDescent="0.25">
      <c r="A27" s="27" t="str">
        <f>'[10]01-13-10'!A29</f>
        <v xml:space="preserve"> 01-5406-13-10                          </v>
      </c>
      <c r="B27" s="27" t="str">
        <f>'[10]01-13-10'!B29</f>
        <v xml:space="preserve"> TRAINING             </v>
      </c>
      <c r="C27" s="27">
        <f>'[10]01-13-10'!E29</f>
        <v>6500</v>
      </c>
      <c r="D27" s="27">
        <f>'[10]01-13-10'!F29</f>
        <v>6572.62</v>
      </c>
      <c r="E27" s="27">
        <f>'[10]01-13-10'!G29</f>
        <v>6500</v>
      </c>
      <c r="F27" s="27">
        <f>'[10]01-13-10'!H29</f>
        <v>2297.44</v>
      </c>
      <c r="G27" s="27">
        <f>'[10]01-13-10'!I29</f>
        <v>6500</v>
      </c>
      <c r="H27" s="27">
        <f>'[10]01-13-10'!J29</f>
        <v>7000</v>
      </c>
    </row>
    <row r="28" spans="1:8" x14ac:dyDescent="0.25">
      <c r="A28" s="27" t="str">
        <f>'[10]01-13-10'!A30</f>
        <v xml:space="preserve"> 01-5409-13-10                          </v>
      </c>
      <c r="B28" s="27" t="str">
        <f>'[10]01-13-10'!B30</f>
        <v xml:space="preserve"> CONTRACTUAL SERVICES </v>
      </c>
      <c r="C28" s="27">
        <f>'[10]01-13-10'!E30</f>
        <v>170000</v>
      </c>
      <c r="D28" s="27">
        <f>'[10]01-13-10'!F30</f>
        <v>164615.98000000001</v>
      </c>
      <c r="E28" s="27">
        <f>'[10]01-13-10'!G30</f>
        <v>175000</v>
      </c>
      <c r="F28" s="27">
        <f>'[10]01-13-10'!H30</f>
        <v>90537.71</v>
      </c>
      <c r="G28" s="27">
        <f>'[10]01-13-10'!I30</f>
        <v>175000</v>
      </c>
      <c r="H28" s="27">
        <f>'[10]01-13-10'!J30</f>
        <v>175000</v>
      </c>
    </row>
    <row r="29" spans="1:8" x14ac:dyDescent="0.25">
      <c r="A29" s="27" t="str">
        <f>'[10]01-13-10'!A31</f>
        <v xml:space="preserve"> 01-5418-13-10                          </v>
      </c>
      <c r="B29" s="27" t="str">
        <f>'[10]01-13-10'!B31</f>
        <v xml:space="preserve"> AUTO ALLOWANCE       </v>
      </c>
      <c r="C29" s="27">
        <f>'[10]01-13-10'!E31</f>
        <v>3000</v>
      </c>
      <c r="D29" s="27">
        <f>'[10]01-13-10'!F31</f>
        <v>2991.8</v>
      </c>
      <c r="E29" s="27">
        <f>'[10]01-13-10'!G31</f>
        <v>3000</v>
      </c>
      <c r="F29" s="27">
        <f>'[10]01-13-10'!H31</f>
        <v>1450.33</v>
      </c>
      <c r="G29" s="27">
        <f>'[10]01-13-10'!I31</f>
        <v>3008</v>
      </c>
      <c r="H29" s="27">
        <f>'[10]01-13-10'!J31</f>
        <v>3000</v>
      </c>
    </row>
    <row r="30" spans="1:8" x14ac:dyDescent="0.25">
      <c r="A30" s="27" t="str">
        <f>'[10]01-13-10'!A32</f>
        <v xml:space="preserve"> 01-5456-13-10                          </v>
      </c>
      <c r="B30" s="27" t="str">
        <f>'[10]01-13-10'!B32</f>
        <v xml:space="preserve"> OFFICE EQUIPMENT REN </v>
      </c>
      <c r="C30" s="27">
        <f>'[10]01-13-10'!E32</f>
        <v>2600</v>
      </c>
      <c r="D30" s="27">
        <f>'[10]01-13-10'!F32</f>
        <v>2448</v>
      </c>
      <c r="E30" s="27">
        <f>'[10]01-13-10'!G32</f>
        <v>2600</v>
      </c>
      <c r="F30" s="27">
        <f>'[10]01-13-10'!H32</f>
        <v>1020</v>
      </c>
      <c r="G30" s="27">
        <f>'[10]01-13-10'!I32</f>
        <v>2600</v>
      </c>
      <c r="H30" s="27">
        <f>'[10]01-13-10'!J32</f>
        <v>2600</v>
      </c>
    </row>
    <row r="31" spans="1:8" x14ac:dyDescent="0.25">
      <c r="A31" s="27" t="str">
        <f>'[10]01-13-10'!A33</f>
        <v xml:space="preserve"> 01-5460-13-10                          </v>
      </c>
      <c r="B31" s="27" t="str">
        <f>'[10]01-13-10'!B33</f>
        <v xml:space="preserve"> MAIN FRAME SOFTWARE  </v>
      </c>
      <c r="C31" s="27">
        <f>'[10]01-13-10'!E33</f>
        <v>15000</v>
      </c>
      <c r="D31" s="27">
        <f>'[10]01-13-10'!F33</f>
        <v>15000</v>
      </c>
      <c r="E31" s="27">
        <f>'[10]01-13-10'!G33</f>
        <v>15000</v>
      </c>
      <c r="F31" s="27">
        <f>'[10]01-13-10'!H33</f>
        <v>15000</v>
      </c>
      <c r="G31" s="27">
        <f>'[10]01-13-10'!I33</f>
        <v>15000</v>
      </c>
      <c r="H31" s="27">
        <f>'[10]01-13-10'!J33</f>
        <v>15000</v>
      </c>
    </row>
    <row r="32" spans="1:8" x14ac:dyDescent="0.25">
      <c r="A32" s="27" t="str">
        <f>'[10]01-13-10'!A34</f>
        <v xml:space="preserve"> 01-5499-13-10                          </v>
      </c>
      <c r="B32" s="27" t="str">
        <f>'[10]01-13-10'!B34</f>
        <v xml:space="preserve"> MISCELLANEOUS SERVIC </v>
      </c>
      <c r="C32" s="27">
        <f>'[10]01-13-10'!E34</f>
        <v>1600</v>
      </c>
      <c r="D32" s="27">
        <f>'[10]01-13-10'!F34</f>
        <v>1667.84</v>
      </c>
      <c r="E32" s="27">
        <f>'[10]01-13-10'!G34</f>
        <v>1600</v>
      </c>
      <c r="F32" s="27">
        <f>'[10]01-13-10'!H34</f>
        <v>56.35</v>
      </c>
      <c r="G32" s="27">
        <f>'[10]01-13-10'!I34</f>
        <v>1600</v>
      </c>
      <c r="H32" s="27">
        <f>'[10]01-13-10'!J34</f>
        <v>1600</v>
      </c>
    </row>
    <row r="33" spans="1:8" ht="15.75" thickBot="1" x14ac:dyDescent="0.3">
      <c r="A33" s="65"/>
      <c r="B33" s="65" t="s">
        <v>40</v>
      </c>
      <c r="C33" s="60">
        <f t="shared" ref="C33:H33" si="2">SUM(C23:C32)</f>
        <v>208000</v>
      </c>
      <c r="D33" s="60">
        <f t="shared" si="2"/>
        <v>202137.19</v>
      </c>
      <c r="E33" s="60">
        <f t="shared" si="2"/>
        <v>213000</v>
      </c>
      <c r="F33" s="60">
        <f t="shared" si="2"/>
        <v>111568.34000000001</v>
      </c>
      <c r="G33" s="60">
        <f t="shared" si="2"/>
        <v>213008</v>
      </c>
      <c r="H33" s="60">
        <f t="shared" si="2"/>
        <v>213900</v>
      </c>
    </row>
    <row r="34" spans="1:8" hidden="1" x14ac:dyDescent="0.25">
      <c r="A34" s="65"/>
      <c r="B34" s="65"/>
      <c r="C34" s="26"/>
      <c r="D34" s="26"/>
      <c r="E34" s="26"/>
      <c r="F34" s="26"/>
      <c r="G34" s="26"/>
      <c r="H34" s="26"/>
    </row>
    <row r="35" spans="1:8" ht="15.75" hidden="1" thickBot="1" x14ac:dyDescent="0.3">
      <c r="A35" s="14"/>
      <c r="B35" s="65" t="s">
        <v>73</v>
      </c>
      <c r="C35" s="26">
        <f>C34</f>
        <v>0</v>
      </c>
      <c r="D35" s="26">
        <f t="shared" ref="D35:H35" si="3">D34</f>
        <v>0</v>
      </c>
      <c r="E35" s="26">
        <f t="shared" si="3"/>
        <v>0</v>
      </c>
      <c r="F35" s="26">
        <f t="shared" si="3"/>
        <v>0</v>
      </c>
      <c r="G35" s="26">
        <f t="shared" si="3"/>
        <v>0</v>
      </c>
      <c r="H35" s="26">
        <f t="shared" si="3"/>
        <v>0</v>
      </c>
    </row>
    <row r="36" spans="1:8" ht="16.5" thickTop="1" thickBot="1" x14ac:dyDescent="0.3">
      <c r="A36" s="66"/>
      <c r="B36" s="66" t="s">
        <v>74</v>
      </c>
      <c r="C36" s="29">
        <f>SUM(C8:C33)/2</f>
        <v>665791</v>
      </c>
      <c r="D36" s="29">
        <f t="shared" ref="D36:H36" si="4">SUM(D8:D33)/2</f>
        <v>659646.95000000007</v>
      </c>
      <c r="E36" s="29">
        <f t="shared" si="4"/>
        <v>669735</v>
      </c>
      <c r="F36" s="29">
        <f t="shared" si="4"/>
        <v>330542.67</v>
      </c>
      <c r="G36" s="29">
        <f t="shared" si="4"/>
        <v>670490</v>
      </c>
      <c r="H36" s="29">
        <f t="shared" si="4"/>
        <v>693780</v>
      </c>
    </row>
    <row r="37" spans="1:8" ht="15.75" thickTop="1" x14ac:dyDescent="0.25">
      <c r="B37" s="93" t="s">
        <v>111</v>
      </c>
      <c r="C37" s="94"/>
      <c r="D37" s="94"/>
      <c r="E37" s="94"/>
      <c r="F37" s="94"/>
      <c r="G37" s="95"/>
      <c r="H37" s="9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31" workbookViewId="0">
      <selection activeCell="L31" sqref="L31"/>
    </sheetView>
  </sheetViews>
  <sheetFormatPr defaultRowHeight="15" x14ac:dyDescent="0.25"/>
  <cols>
    <col min="1" max="1" width="23.28515625" bestFit="1" customWidth="1"/>
    <col min="2" max="2" width="31.28515625" bestFit="1" customWidth="1"/>
    <col min="3" max="4" width="8.42578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6" t="s">
        <v>0</v>
      </c>
      <c r="B1" s="19"/>
      <c r="C1" s="18"/>
      <c r="D1" s="18"/>
      <c r="E1" s="18"/>
      <c r="F1" s="18"/>
      <c r="G1" s="83"/>
      <c r="H1" s="83"/>
    </row>
    <row r="2" spans="1:8" x14ac:dyDescent="0.25">
      <c r="A2" s="16" t="str">
        <f>[1]Sheet1!$A$2</f>
        <v>BUDGET 2024-2025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">
        <v>75</v>
      </c>
      <c r="B3" s="19"/>
      <c r="C3" s="18"/>
      <c r="D3" s="18"/>
      <c r="E3" s="18"/>
      <c r="F3" s="18"/>
      <c r="G3" s="83"/>
      <c r="H3" s="84"/>
    </row>
    <row r="4" spans="1:8" x14ac:dyDescent="0.25">
      <c r="A4" s="14"/>
      <c r="B4" s="14"/>
      <c r="C4" s="15"/>
      <c r="D4" s="15"/>
      <c r="E4" s="15"/>
      <c r="F4" s="15"/>
      <c r="G4" s="82"/>
      <c r="H4" s="82"/>
    </row>
    <row r="5" spans="1:8" x14ac:dyDescent="0.25">
      <c r="A5" s="20" t="s">
        <v>35</v>
      </c>
      <c r="B5" s="20" t="s">
        <v>36</v>
      </c>
      <c r="C5" s="21" t="str">
        <f>[1]Sheet1!F2</f>
        <v>2022-23</v>
      </c>
      <c r="D5" s="21" t="str">
        <f>[1]Sheet1!G2</f>
        <v>2022-23</v>
      </c>
      <c r="E5" s="21" t="str">
        <f>[1]Sheet1!H2</f>
        <v>2023-24</v>
      </c>
      <c r="F5" s="21" t="str">
        <f>[1]Sheet1!I2</f>
        <v>2023-24</v>
      </c>
      <c r="G5" s="21" t="str">
        <f>[1]Sheet1!J2</f>
        <v>2023-24</v>
      </c>
      <c r="H5" s="21" t="str">
        <f>[1]Sheet1!K2</f>
        <v>2024-25</v>
      </c>
    </row>
    <row r="6" spans="1:8" x14ac:dyDescent="0.25">
      <c r="A6" s="20" t="s">
        <v>37</v>
      </c>
      <c r="B6" s="20"/>
      <c r="C6" s="21" t="str">
        <f>[1]Sheet1!F3</f>
        <v>REVISED</v>
      </c>
      <c r="D6" s="21" t="str">
        <f>[1]Sheet1!G3</f>
        <v>ACTUAL</v>
      </c>
      <c r="E6" s="21" t="str">
        <f>[1]Sheet1!H3</f>
        <v>ADOPTED</v>
      </c>
      <c r="F6" s="21" t="str">
        <f>[1]Sheet1!I3</f>
        <v>ACTUAL</v>
      </c>
      <c r="G6" s="21" t="str">
        <f>[1]Sheet1!J3</f>
        <v xml:space="preserve"> REVISED </v>
      </c>
      <c r="H6" s="21" t="str">
        <f>[1]Sheet1!K3</f>
        <v>PROPOSED</v>
      </c>
    </row>
    <row r="7" spans="1:8" ht="15.75" thickBot="1" x14ac:dyDescent="0.3">
      <c r="A7" s="22" t="s">
        <v>4</v>
      </c>
      <c r="B7" s="22"/>
      <c r="C7" s="23" t="str">
        <f>[1]Sheet1!F4</f>
        <v xml:space="preserve"> BUDGET</v>
      </c>
      <c r="D7" s="23"/>
      <c r="E7" s="23" t="str">
        <f>[1]Sheet1!H4</f>
        <v xml:space="preserve"> BUDGET</v>
      </c>
      <c r="F7" s="23" t="str">
        <f>[1]Sheet1!I4</f>
        <v>SIX MONTHS</v>
      </c>
      <c r="G7" s="23" t="str">
        <f>[1]Sheet1!J4</f>
        <v xml:space="preserve"> BUDGET</v>
      </c>
      <c r="H7" s="23" t="str">
        <f>[1]Sheet1!K4</f>
        <v xml:space="preserve"> BUDGET</v>
      </c>
    </row>
    <row r="8" spans="1:8" ht="15.75" thickTop="1" x14ac:dyDescent="0.25">
      <c r="A8" s="14" t="str">
        <f>'[11]01-14-22'!A8</f>
        <v xml:space="preserve"> 01-5101-14-22                          </v>
      </c>
      <c r="B8" s="14" t="str">
        <f>'[11]01-14-22'!B8</f>
        <v xml:space="preserve"> SALARIES             </v>
      </c>
      <c r="C8" s="27">
        <f>'[11]01-14-22'!E8</f>
        <v>3704426</v>
      </c>
      <c r="D8" s="27">
        <f>'[11]01-14-22'!F8</f>
        <v>3564458.57</v>
      </c>
      <c r="E8" s="27">
        <f>'[11]01-14-22'!G8</f>
        <v>4068411</v>
      </c>
      <c r="F8" s="27">
        <f>'[11]01-14-22'!H8</f>
        <v>1889551.52</v>
      </c>
      <c r="G8" s="27">
        <f>'[11]01-14-22'!I8</f>
        <v>3977502</v>
      </c>
      <c r="H8" s="27">
        <f>'[11]01-14-22'!J8</f>
        <v>4409734</v>
      </c>
    </row>
    <row r="9" spans="1:8" x14ac:dyDescent="0.25">
      <c r="A9" s="14" t="str">
        <f>'[11]01-14-22'!A9</f>
        <v xml:space="preserve"> 01-5106-14-22                          </v>
      </c>
      <c r="B9" s="14" t="str">
        <f>'[11]01-14-22'!B9</f>
        <v xml:space="preserve"> OVERTIME             </v>
      </c>
      <c r="C9" s="27">
        <f>'[11]01-14-22'!E9</f>
        <v>140000</v>
      </c>
      <c r="D9" s="27">
        <f>'[11]01-14-22'!F9</f>
        <v>117745.21</v>
      </c>
      <c r="E9" s="27">
        <f>'[11]01-14-22'!G9</f>
        <v>140000</v>
      </c>
      <c r="F9" s="27">
        <f>'[11]01-14-22'!H9</f>
        <v>86466.43</v>
      </c>
      <c r="G9" s="27">
        <f>'[11]01-14-22'!I9</f>
        <v>170000</v>
      </c>
      <c r="H9" s="27">
        <f>'[11]01-14-22'!J9</f>
        <v>150000</v>
      </c>
    </row>
    <row r="10" spans="1:8" x14ac:dyDescent="0.25">
      <c r="A10" s="14" t="str">
        <f>'[11]01-14-22'!A10</f>
        <v xml:space="preserve"> 01-5107-14-22                          </v>
      </c>
      <c r="B10" s="14" t="str">
        <f>'[11]01-14-22'!B10</f>
        <v xml:space="preserve"> HOLIDAY PAY          </v>
      </c>
      <c r="C10" s="27">
        <f>'[11]01-14-22'!E10</f>
        <v>147000</v>
      </c>
      <c r="D10" s="27">
        <f>'[11]01-14-22'!F10</f>
        <v>140413.26</v>
      </c>
      <c r="E10" s="27">
        <f>'[11]01-14-22'!G10</f>
        <v>146304</v>
      </c>
      <c r="F10" s="27">
        <f>'[11]01-14-22'!H10</f>
        <v>97469.45</v>
      </c>
      <c r="G10" s="27">
        <f>'[11]01-14-22'!I10</f>
        <v>146304</v>
      </c>
      <c r="H10" s="27">
        <f>'[11]01-14-22'!J10</f>
        <v>146304</v>
      </c>
    </row>
    <row r="11" spans="1:8" x14ac:dyDescent="0.25">
      <c r="A11" s="14" t="str">
        <f>'[11]01-14-22'!A11</f>
        <v xml:space="preserve"> 01-5110-14-22                          </v>
      </c>
      <c r="B11" s="14" t="str">
        <f>'[11]01-14-22'!B11</f>
        <v xml:space="preserve"> LONGEVITY            </v>
      </c>
      <c r="C11" s="27">
        <f>'[11]01-14-22'!E11</f>
        <v>27360</v>
      </c>
      <c r="D11" s="27">
        <f>'[11]01-14-22'!F11</f>
        <v>27360</v>
      </c>
      <c r="E11" s="27">
        <f>'[11]01-14-22'!G11</f>
        <v>32040</v>
      </c>
      <c r="F11" s="27">
        <f>'[11]01-14-22'!H11</f>
        <v>32250</v>
      </c>
      <c r="G11" s="27">
        <f>'[11]01-14-22'!I11</f>
        <v>32250</v>
      </c>
      <c r="H11" s="27">
        <f>'[11]01-14-22'!J11</f>
        <v>33540</v>
      </c>
    </row>
    <row r="12" spans="1:8" x14ac:dyDescent="0.25">
      <c r="A12" s="14" t="str">
        <f>'[11]01-14-22'!A12</f>
        <v xml:space="preserve"> 01-5111-14-22                          </v>
      </c>
      <c r="B12" s="14" t="str">
        <f>'[11]01-14-22'!B12</f>
        <v xml:space="preserve"> RETIREMENT           </v>
      </c>
      <c r="C12" s="27">
        <f>'[11]01-14-22'!E12</f>
        <v>524734</v>
      </c>
      <c r="D12" s="27">
        <f>'[11]01-14-22'!F12</f>
        <v>503647.04</v>
      </c>
      <c r="E12" s="27">
        <f>'[11]01-14-22'!G12</f>
        <v>596149</v>
      </c>
      <c r="F12" s="27">
        <f>'[11]01-14-22'!H12</f>
        <v>283604.87</v>
      </c>
      <c r="G12" s="27">
        <f>'[11]01-14-22'!I12</f>
        <v>590197</v>
      </c>
      <c r="H12" s="27">
        <f>'[11]01-14-22'!J12</f>
        <v>658941</v>
      </c>
    </row>
    <row r="13" spans="1:8" x14ac:dyDescent="0.25">
      <c r="A13" s="14" t="str">
        <f>'[11]01-14-22'!A13</f>
        <v xml:space="preserve"> 01-5112-14-22                          </v>
      </c>
      <c r="B13" s="14" t="str">
        <f>'[11]01-14-22'!B13</f>
        <v xml:space="preserve"> FICA                 </v>
      </c>
      <c r="C13" s="27">
        <f>'[11]01-14-22'!E13</f>
        <v>311920</v>
      </c>
      <c r="D13" s="27">
        <f>'[11]01-14-22'!F13</f>
        <v>292438.86</v>
      </c>
      <c r="E13" s="27">
        <f>'[11]01-14-22'!G13</f>
        <v>348133</v>
      </c>
      <c r="F13" s="27">
        <f>'[11]01-14-22'!H13</f>
        <v>159990.60999999999</v>
      </c>
      <c r="G13" s="27">
        <f>'[11]01-14-22'!I13</f>
        <v>335624</v>
      </c>
      <c r="H13" s="27">
        <f>'[11]01-14-22'!J13</f>
        <v>375840</v>
      </c>
    </row>
    <row r="14" spans="1:8" x14ac:dyDescent="0.25">
      <c r="A14" s="14" t="str">
        <f>'[11]01-14-22'!A14</f>
        <v xml:space="preserve"> 01-5116-14-22                          </v>
      </c>
      <c r="B14" s="14" t="str">
        <f>'[11]01-14-22'!B14</f>
        <v xml:space="preserve"> HEALTH/LIFE INSURANC </v>
      </c>
      <c r="C14" s="27">
        <f>'[11]01-14-22'!E14</f>
        <v>450526</v>
      </c>
      <c r="D14" s="27">
        <f>'[11]01-14-22'!F14</f>
        <v>430168.78</v>
      </c>
      <c r="E14" s="27">
        <f>'[11]01-14-22'!G14</f>
        <v>452600</v>
      </c>
      <c r="F14" s="27">
        <f>'[11]01-14-22'!H14</f>
        <v>208805.52</v>
      </c>
      <c r="G14" s="27">
        <f>'[11]01-14-22'!I14</f>
        <v>445829</v>
      </c>
      <c r="H14" s="27">
        <f>'[11]01-14-22'!J14</f>
        <v>533709</v>
      </c>
    </row>
    <row r="15" spans="1:8" x14ac:dyDescent="0.25">
      <c r="A15" s="14" t="str">
        <f>'[11]01-14-22'!A15</f>
        <v xml:space="preserve"> 01-5118-14-22                          </v>
      </c>
      <c r="B15" s="14" t="str">
        <f>'[11]01-14-22'!B15</f>
        <v xml:space="preserve"> WORKER COMPENSATION  </v>
      </c>
      <c r="C15" s="27">
        <f>'[11]01-14-22'!E15</f>
        <v>99333</v>
      </c>
      <c r="D15" s="27">
        <f>'[11]01-14-22'!F15</f>
        <v>93439.54</v>
      </c>
      <c r="E15" s="27">
        <f>'[11]01-14-22'!G15</f>
        <v>101825</v>
      </c>
      <c r="F15" s="27">
        <f>'[11]01-14-22'!H15</f>
        <v>47600.88</v>
      </c>
      <c r="G15" s="27">
        <f>'[11]01-14-22'!I15</f>
        <v>98944</v>
      </c>
      <c r="H15" s="27">
        <f>'[11]01-14-22'!J15</f>
        <v>74184</v>
      </c>
    </row>
    <row r="16" spans="1:8" x14ac:dyDescent="0.25">
      <c r="A16" s="14" t="str">
        <f>'[11]01-14-22'!A16</f>
        <v xml:space="preserve"> 01-5119-14-22                          </v>
      </c>
      <c r="B16" s="14" t="str">
        <f>'[11]01-14-22'!B16</f>
        <v xml:space="preserve"> OTHER PAYROLL EXPENS </v>
      </c>
      <c r="C16" s="27">
        <f>'[11]01-14-22'!E16</f>
        <v>155738</v>
      </c>
      <c r="D16" s="27">
        <f>'[11]01-14-22'!F16</f>
        <v>156284.67000000001</v>
      </c>
      <c r="E16" s="27">
        <f>'[11]01-14-22'!G16</f>
        <v>157700</v>
      </c>
      <c r="F16" s="27">
        <f>'[11]01-14-22'!H16</f>
        <v>79491.33</v>
      </c>
      <c r="G16" s="27">
        <f>'[11]01-14-22'!I16</f>
        <v>168038</v>
      </c>
      <c r="H16" s="27">
        <f>'[11]01-14-22'!J16</f>
        <v>178890</v>
      </c>
    </row>
    <row r="17" spans="1:8" x14ac:dyDescent="0.25">
      <c r="A17" s="25"/>
      <c r="B17" s="25" t="s">
        <v>57</v>
      </c>
      <c r="C17" s="26">
        <f t="shared" ref="C17:H17" si="0">SUM(C8:C16)</f>
        <v>5561037</v>
      </c>
      <c r="D17" s="26">
        <f t="shared" si="0"/>
        <v>5325955.9300000006</v>
      </c>
      <c r="E17" s="26">
        <f>SUM(E8:E16)</f>
        <v>6043162</v>
      </c>
      <c r="F17" s="26">
        <f t="shared" si="0"/>
        <v>2885230.61</v>
      </c>
      <c r="G17" s="26">
        <f t="shared" si="0"/>
        <v>5964688</v>
      </c>
      <c r="H17" s="26">
        <f t="shared" si="0"/>
        <v>6561142</v>
      </c>
    </row>
    <row r="18" spans="1:8" x14ac:dyDescent="0.25">
      <c r="A18" s="67" t="str">
        <f>'[11]01-14-22'!A19</f>
        <v xml:space="preserve"> 01-5201-14-22                          </v>
      </c>
      <c r="B18" s="67" t="str">
        <f>'[11]01-14-22'!B19</f>
        <v xml:space="preserve"> OFFICE SUPPLIES      </v>
      </c>
      <c r="C18" s="52">
        <f>'[11]01-14-22'!E19</f>
        <v>12612</v>
      </c>
      <c r="D18" s="52">
        <f>'[11]01-14-22'!F19</f>
        <v>7807.31</v>
      </c>
      <c r="E18" s="52">
        <f>'[11]01-14-22'!G19</f>
        <v>12266</v>
      </c>
      <c r="F18" s="52">
        <f>'[11]01-14-22'!H19</f>
        <v>4317.1499999999996</v>
      </c>
      <c r="G18" s="52">
        <f>'[11]01-14-22'!I19</f>
        <v>11000</v>
      </c>
      <c r="H18" s="52">
        <f>'[11]01-14-22'!J19</f>
        <v>12681</v>
      </c>
    </row>
    <row r="19" spans="1:8" x14ac:dyDescent="0.25">
      <c r="A19" s="67" t="str">
        <f>'[11]01-14-22'!A20</f>
        <v xml:space="preserve"> 01-5202-14-22                          </v>
      </c>
      <c r="B19" s="67" t="str">
        <f>'[11]01-14-22'!B20</f>
        <v xml:space="preserve"> POSTAGE              </v>
      </c>
      <c r="C19" s="52">
        <f>'[11]01-14-22'!E20</f>
        <v>2000</v>
      </c>
      <c r="D19" s="52">
        <f>'[11]01-14-22'!F20</f>
        <v>1476.69</v>
      </c>
      <c r="E19" s="52">
        <f>'[11]01-14-22'!G20</f>
        <v>2000</v>
      </c>
      <c r="F19" s="52">
        <f>'[11]01-14-22'!H20</f>
        <v>543.24</v>
      </c>
      <c r="G19" s="52">
        <f>'[11]01-14-22'!I20</f>
        <v>1750</v>
      </c>
      <c r="H19" s="52">
        <f>'[11]01-14-22'!J20</f>
        <v>1750</v>
      </c>
    </row>
    <row r="20" spans="1:8" x14ac:dyDescent="0.25">
      <c r="A20" s="67" t="str">
        <f>'[11]01-14-22'!A21</f>
        <v xml:space="preserve"> 01-5206-14-22                          </v>
      </c>
      <c r="B20" s="67" t="str">
        <f>'[11]01-14-22'!B21</f>
        <v xml:space="preserve"> FUELS OILS LUBRICANT </v>
      </c>
      <c r="C20" s="52">
        <f>'[11]01-14-22'!E21</f>
        <v>104500</v>
      </c>
      <c r="D20" s="52">
        <f>'[11]01-14-22'!F21</f>
        <v>101665.25</v>
      </c>
      <c r="E20" s="52">
        <f>'[11]01-14-22'!G21</f>
        <v>104500</v>
      </c>
      <c r="F20" s="52">
        <f>'[11]01-14-22'!H21</f>
        <v>39965.279999999999</v>
      </c>
      <c r="G20" s="52">
        <f>'[11]01-14-22'!I21</f>
        <v>104500</v>
      </c>
      <c r="H20" s="52">
        <f>'[11]01-14-22'!J21</f>
        <v>105000</v>
      </c>
    </row>
    <row r="21" spans="1:8" x14ac:dyDescent="0.25">
      <c r="A21" s="67" t="str">
        <f>'[11]01-14-22'!A22</f>
        <v xml:space="preserve"> 01-5207-14-22                          </v>
      </c>
      <c r="B21" s="67" t="str">
        <f>'[11]01-14-22'!B22</f>
        <v xml:space="preserve"> SMALL TOOLS AND INST </v>
      </c>
      <c r="C21" s="52">
        <f>'[11]01-14-22'!E22</f>
        <v>8100</v>
      </c>
      <c r="D21" s="52">
        <f>'[11]01-14-22'!F22</f>
        <v>5097.53</v>
      </c>
      <c r="E21" s="52">
        <f>'[11]01-14-22'!G22</f>
        <v>8372</v>
      </c>
      <c r="F21" s="52">
        <f>'[11]01-14-22'!H22</f>
        <v>1310.17</v>
      </c>
      <c r="G21" s="52">
        <f>'[11]01-14-22'!I22</f>
        <v>7000</v>
      </c>
      <c r="H21" s="52">
        <f>'[11]01-14-22'!J22</f>
        <v>8760</v>
      </c>
    </row>
    <row r="22" spans="1:8" x14ac:dyDescent="0.25">
      <c r="A22" s="67" t="str">
        <f>'[11]01-14-22'!A23</f>
        <v xml:space="preserve"> 01-5213-14-22                          </v>
      </c>
      <c r="B22" s="67" t="str">
        <f>'[11]01-14-22'!B23</f>
        <v xml:space="preserve"> ANIMAL POUND         </v>
      </c>
      <c r="C22" s="52">
        <f>'[11]01-14-22'!E23</f>
        <v>38000</v>
      </c>
      <c r="D22" s="52">
        <f>'[11]01-14-22'!F23</f>
        <v>31101.88</v>
      </c>
      <c r="E22" s="52">
        <f>'[11]01-14-22'!G23</f>
        <v>37275</v>
      </c>
      <c r="F22" s="52">
        <f>'[11]01-14-22'!H23</f>
        <v>14122.64</v>
      </c>
      <c r="G22" s="52">
        <f>'[11]01-14-22'!I23</f>
        <v>37275</v>
      </c>
      <c r="H22" s="52">
        <f>'[11]01-14-22'!J23</f>
        <v>37975</v>
      </c>
    </row>
    <row r="23" spans="1:8" x14ac:dyDescent="0.25">
      <c r="A23" s="67" t="str">
        <f>'[11]01-14-22'!A24</f>
        <v xml:space="preserve"> 01-5220-14-22                          </v>
      </c>
      <c r="B23" s="67" t="str">
        <f>'[11]01-14-22'!B24</f>
        <v xml:space="preserve"> AMMUNITION           </v>
      </c>
      <c r="C23" s="52">
        <f>'[11]01-14-22'!E24</f>
        <v>9400</v>
      </c>
      <c r="D23" s="52">
        <f>'[11]01-14-22'!F24</f>
        <v>9399.14</v>
      </c>
      <c r="E23" s="52">
        <f>'[11]01-14-22'!G24</f>
        <v>10086</v>
      </c>
      <c r="F23" s="52">
        <f>'[11]01-14-22'!H24</f>
        <v>13717</v>
      </c>
      <c r="G23" s="52">
        <f>'[11]01-14-22'!I24</f>
        <v>13717</v>
      </c>
      <c r="H23" s="52">
        <f>'[11]01-14-22'!J24</f>
        <v>10468</v>
      </c>
    </row>
    <row r="24" spans="1:8" x14ac:dyDescent="0.25">
      <c r="A24" s="67" t="str">
        <f>'[11]01-14-22'!A25</f>
        <v xml:space="preserve"> 01-5285-14-22                          </v>
      </c>
      <c r="B24" s="67" t="str">
        <f>'[11]01-14-22'!B25</f>
        <v xml:space="preserve"> INVESTIGATION FUNDS  </v>
      </c>
      <c r="C24" s="52">
        <f>'[11]01-14-22'!E25</f>
        <v>5000</v>
      </c>
      <c r="D24" s="52">
        <f>'[11]01-14-22'!F25</f>
        <v>1881.09</v>
      </c>
      <c r="E24" s="52">
        <f>'[11]01-14-22'!G25</f>
        <v>5800</v>
      </c>
      <c r="F24" s="52">
        <f>'[11]01-14-22'!H25</f>
        <v>1424.33</v>
      </c>
      <c r="G24" s="52">
        <f>'[11]01-14-22'!I25</f>
        <v>5800</v>
      </c>
      <c r="H24" s="52">
        <f>'[11]01-14-22'!J25</f>
        <v>5800</v>
      </c>
    </row>
    <row r="25" spans="1:8" x14ac:dyDescent="0.25">
      <c r="A25" s="67" t="str">
        <f>'[11]01-14-22'!A26</f>
        <v xml:space="preserve"> 01-5299-14-22                          </v>
      </c>
      <c r="B25" s="67" t="str">
        <f>'[11]01-14-22'!B26</f>
        <v xml:space="preserve"> MISCELLANEOUS SUPPLI </v>
      </c>
      <c r="C25" s="52">
        <f>'[11]01-14-22'!E26</f>
        <v>14500</v>
      </c>
      <c r="D25" s="52">
        <f>'[11]01-14-22'!F26</f>
        <v>14433.41</v>
      </c>
      <c r="E25" s="52">
        <f>'[11]01-14-22'!G26</f>
        <v>12380</v>
      </c>
      <c r="F25" s="52">
        <f>'[11]01-14-22'!H26</f>
        <v>6341.35</v>
      </c>
      <c r="G25" s="52">
        <f>'[11]01-14-22'!I26</f>
        <v>12380</v>
      </c>
      <c r="H25" s="52">
        <f>'[11]01-14-22'!J26</f>
        <v>13270</v>
      </c>
    </row>
    <row r="26" spans="1:8" x14ac:dyDescent="0.25">
      <c r="A26" s="25"/>
      <c r="B26" s="25" t="s">
        <v>39</v>
      </c>
      <c r="C26" s="26">
        <f t="shared" ref="C26:H26" si="1">SUM(C18:C25)</f>
        <v>194112</v>
      </c>
      <c r="D26" s="26">
        <f t="shared" si="1"/>
        <v>172862.3</v>
      </c>
      <c r="E26" s="26">
        <f>SUM(E18:E25)</f>
        <v>192679</v>
      </c>
      <c r="F26" s="26">
        <f t="shared" si="1"/>
        <v>81741.16</v>
      </c>
      <c r="G26" s="26">
        <f t="shared" si="1"/>
        <v>193422</v>
      </c>
      <c r="H26" s="26">
        <f t="shared" si="1"/>
        <v>195704</v>
      </c>
    </row>
    <row r="27" spans="1:8" x14ac:dyDescent="0.25">
      <c r="A27" s="67" t="str">
        <f>'[11]01-14-22'!A28</f>
        <v xml:space="preserve"> 01-5302-14-22                          </v>
      </c>
      <c r="B27" s="67" t="str">
        <f>'[11]01-14-22'!B28</f>
        <v xml:space="preserve"> BUILDING MAINTENANCE </v>
      </c>
      <c r="C27" s="52">
        <f>'[11]01-14-22'!E28</f>
        <v>26840</v>
      </c>
      <c r="D27" s="52">
        <f>'[11]01-14-22'!F28</f>
        <v>26265.39</v>
      </c>
      <c r="E27" s="52">
        <f>'[11]01-14-22'!G28</f>
        <v>26840</v>
      </c>
      <c r="F27" s="52">
        <f>'[11]01-14-22'!H28</f>
        <v>8237.5</v>
      </c>
      <c r="G27" s="52">
        <f>'[11]01-14-22'!I28</f>
        <v>26840</v>
      </c>
      <c r="H27" s="52">
        <f>'[11]01-14-22'!J28</f>
        <v>27250</v>
      </c>
    </row>
    <row r="28" spans="1:8" x14ac:dyDescent="0.25">
      <c r="A28" s="67" t="str">
        <f>'[11]01-14-22'!A29</f>
        <v xml:space="preserve"> 01-5304-14-22                          </v>
      </c>
      <c r="B28" s="67" t="str">
        <f>'[11]01-14-22'!B29</f>
        <v xml:space="preserve"> MACHINERY &amp; EQUIPMEN </v>
      </c>
      <c r="C28" s="52">
        <f>'[11]01-14-22'!E29</f>
        <v>19840</v>
      </c>
      <c r="D28" s="52">
        <f>'[11]01-14-22'!F29</f>
        <v>11364.62</v>
      </c>
      <c r="E28" s="52">
        <f>'[11]01-14-22'!G29</f>
        <v>20015</v>
      </c>
      <c r="F28" s="52">
        <f>'[11]01-14-22'!H29</f>
        <v>1872.91</v>
      </c>
      <c r="G28" s="52">
        <f>'[11]01-14-22'!I29</f>
        <v>15015</v>
      </c>
      <c r="H28" s="52">
        <f>'[11]01-14-22'!J29</f>
        <v>20540</v>
      </c>
    </row>
    <row r="29" spans="1:8" x14ac:dyDescent="0.25">
      <c r="A29" s="67" t="str">
        <f>'[11]01-14-22'!A30</f>
        <v xml:space="preserve"> 01-5305-14-22                          </v>
      </c>
      <c r="B29" s="67" t="str">
        <f>'[11]01-14-22'!B30</f>
        <v xml:space="preserve"> VEHICLE MAINTENANCE  </v>
      </c>
      <c r="C29" s="52">
        <f>'[11]01-14-22'!E30</f>
        <v>49500</v>
      </c>
      <c r="D29" s="52">
        <f>'[11]01-14-22'!F30</f>
        <v>50477.16</v>
      </c>
      <c r="E29" s="52">
        <f>'[11]01-14-22'!G30</f>
        <v>49500</v>
      </c>
      <c r="F29" s="52">
        <f>'[11]01-14-22'!H30</f>
        <v>22099.23</v>
      </c>
      <c r="G29" s="52">
        <f>'[11]01-14-22'!I30</f>
        <v>55600</v>
      </c>
      <c r="H29" s="52">
        <f>'[11]01-14-22'!J30</f>
        <v>49500</v>
      </c>
    </row>
    <row r="30" spans="1:8" x14ac:dyDescent="0.25">
      <c r="A30" s="67" t="str">
        <f>'[11]01-14-22'!A31</f>
        <v xml:space="preserve"> 01-5319-14-22                          </v>
      </c>
      <c r="B30" s="67" t="str">
        <f>'[11]01-14-22'!B31</f>
        <v xml:space="preserve"> SOFTWARE MAINTENANCE </v>
      </c>
      <c r="C30" s="52">
        <f>'[11]01-14-22'!E31</f>
        <v>56416</v>
      </c>
      <c r="D30" s="52">
        <f>'[11]01-14-22'!F31</f>
        <v>53172.03</v>
      </c>
      <c r="E30" s="52">
        <f>'[11]01-14-22'!G31</f>
        <v>57124</v>
      </c>
      <c r="F30" s="52">
        <f>'[11]01-14-22'!H31</f>
        <v>55268.02</v>
      </c>
      <c r="G30" s="52">
        <f>'[11]01-14-22'!I31</f>
        <v>58166</v>
      </c>
      <c r="H30" s="52">
        <f>'[11]01-14-22'!J31</f>
        <v>108729</v>
      </c>
    </row>
    <row r="31" spans="1:8" x14ac:dyDescent="0.25">
      <c r="A31" s="25"/>
      <c r="B31" s="25" t="s">
        <v>43</v>
      </c>
      <c r="C31" s="26">
        <f t="shared" ref="C31:H31" si="2">SUM(C27:C30)</f>
        <v>152596</v>
      </c>
      <c r="D31" s="26">
        <f t="shared" si="2"/>
        <v>141279.20000000001</v>
      </c>
      <c r="E31" s="26">
        <f>SUM(E27:E30)</f>
        <v>153479</v>
      </c>
      <c r="F31" s="26">
        <f t="shared" si="2"/>
        <v>87477.66</v>
      </c>
      <c r="G31" s="26">
        <f t="shared" si="2"/>
        <v>155621</v>
      </c>
      <c r="H31" s="26">
        <f t="shared" si="2"/>
        <v>206019</v>
      </c>
    </row>
    <row r="32" spans="1:8" x14ac:dyDescent="0.25">
      <c r="A32" s="67" t="str">
        <f>'[11]01-14-22'!A33</f>
        <v xml:space="preserve"> 01-5401-14-22                          </v>
      </c>
      <c r="B32" s="67" t="str">
        <f>'[11]01-14-22'!B33</f>
        <v xml:space="preserve"> COMMUNICATIONS       </v>
      </c>
      <c r="C32" s="52">
        <f>'[11]01-14-22'!E33</f>
        <v>16560</v>
      </c>
      <c r="D32" s="52">
        <f>'[11]01-14-22'!F33</f>
        <v>16826.88</v>
      </c>
      <c r="E32" s="52">
        <f>'[11]01-14-22'!G33</f>
        <v>16560</v>
      </c>
      <c r="F32" s="52">
        <f>'[11]01-14-22'!H33</f>
        <v>7108.1</v>
      </c>
      <c r="G32" s="52">
        <f>'[11]01-14-22'!I33</f>
        <v>16560</v>
      </c>
      <c r="H32" s="52">
        <f>'[11]01-14-22'!J33</f>
        <v>17148</v>
      </c>
    </row>
    <row r="33" spans="1:8" x14ac:dyDescent="0.25">
      <c r="A33" s="67" t="str">
        <f>'[11]01-14-22'!A34</f>
        <v xml:space="preserve"> 01-5402-14-22                          </v>
      </c>
      <c r="B33" s="67" t="str">
        <f>'[11]01-14-22'!B34</f>
        <v xml:space="preserve"> DUES &amp; SUBSCRIPTIONS </v>
      </c>
      <c r="C33" s="52">
        <f>'[11]01-14-22'!E34</f>
        <v>7468</v>
      </c>
      <c r="D33" s="52">
        <f>'[11]01-14-22'!F34</f>
        <v>6278.88</v>
      </c>
      <c r="E33" s="52">
        <f>'[11]01-14-22'!G34</f>
        <v>8456</v>
      </c>
      <c r="F33" s="52">
        <f>'[11]01-14-22'!H34</f>
        <v>4927.38</v>
      </c>
      <c r="G33" s="52">
        <f>'[11]01-14-22'!I34</f>
        <v>8456</v>
      </c>
      <c r="H33" s="52">
        <f>'[11]01-14-22'!J34</f>
        <v>8976</v>
      </c>
    </row>
    <row r="34" spans="1:8" x14ac:dyDescent="0.25">
      <c r="A34" s="67" t="str">
        <f>'[11]01-14-22'!A35</f>
        <v xml:space="preserve"> 01-5403-14-22                          </v>
      </c>
      <c r="B34" s="67" t="str">
        <f>'[11]01-14-22'!B35</f>
        <v xml:space="preserve"> GENERAL INSURANCE    </v>
      </c>
      <c r="C34" s="52">
        <f>'[11]01-14-22'!E35</f>
        <v>62098</v>
      </c>
      <c r="D34" s="52">
        <f>'[11]01-14-22'!F35</f>
        <v>59988.59</v>
      </c>
      <c r="E34" s="52">
        <f>'[11]01-14-22'!G35</f>
        <v>62098</v>
      </c>
      <c r="F34" s="52">
        <f>'[11]01-14-22'!H35</f>
        <v>32775.660000000003</v>
      </c>
      <c r="G34" s="52">
        <f>'[11]01-14-22'!I35</f>
        <v>65698</v>
      </c>
      <c r="H34" s="52">
        <f>'[11]01-14-22'!J35</f>
        <v>65929</v>
      </c>
    </row>
    <row r="35" spans="1:8" x14ac:dyDescent="0.25">
      <c r="A35" s="67" t="str">
        <f>'[11]01-14-22'!A36</f>
        <v xml:space="preserve"> 01-5404-14-22                          </v>
      </c>
      <c r="B35" s="67" t="str">
        <f>'[11]01-14-22'!B36</f>
        <v xml:space="preserve"> PROFESSIONAL FEES    </v>
      </c>
      <c r="C35" s="52">
        <f>'[11]01-14-22'!E36</f>
        <v>20120</v>
      </c>
      <c r="D35" s="52">
        <f>'[11]01-14-22'!F36</f>
        <v>15370.81</v>
      </c>
      <c r="E35" s="52">
        <f>'[11]01-14-22'!G36</f>
        <v>28320</v>
      </c>
      <c r="F35" s="52">
        <f>'[11]01-14-22'!H36</f>
        <v>19867.009999999998</v>
      </c>
      <c r="G35" s="52">
        <f>'[11]01-14-22'!I36</f>
        <v>42750</v>
      </c>
      <c r="H35" s="52">
        <f>'[11]01-14-22'!J36</f>
        <v>42745</v>
      </c>
    </row>
    <row r="36" spans="1:8" x14ac:dyDescent="0.25">
      <c r="A36" s="67" t="str">
        <f>'[11]01-14-22'!A37</f>
        <v xml:space="preserve"> 01-5405-14-22                          </v>
      </c>
      <c r="B36" s="67" t="str">
        <f>'[11]01-14-22'!B37</f>
        <v xml:space="preserve"> ADVERTISING          </v>
      </c>
      <c r="C36" s="52">
        <f>'[11]01-14-22'!E37</f>
        <v>1300</v>
      </c>
      <c r="D36" s="52">
        <f>'[11]01-14-22'!F37</f>
        <v>411.32</v>
      </c>
      <c r="E36" s="52">
        <f>'[11]01-14-22'!G37</f>
        <v>1300</v>
      </c>
      <c r="F36" s="52">
        <f>'[11]01-14-22'!H37</f>
        <v>0</v>
      </c>
      <c r="G36" s="52">
        <f>'[11]01-14-22'!I37</f>
        <v>1300</v>
      </c>
      <c r="H36" s="52">
        <f>'[11]01-14-22'!J37</f>
        <v>1300</v>
      </c>
    </row>
    <row r="37" spans="1:8" x14ac:dyDescent="0.25">
      <c r="A37" s="67" t="str">
        <f>'[11]01-14-22'!A38</f>
        <v xml:space="preserve"> 01-5406-14-22                          </v>
      </c>
      <c r="B37" s="67" t="str">
        <f>'[11]01-14-22'!B38</f>
        <v xml:space="preserve"> TRAINING             </v>
      </c>
      <c r="C37" s="52">
        <f>'[11]01-14-22'!E38</f>
        <v>32788</v>
      </c>
      <c r="D37" s="52">
        <f>'[11]01-14-22'!F38</f>
        <v>32754.65</v>
      </c>
      <c r="E37" s="52">
        <f>'[11]01-14-22'!G38</f>
        <v>33137</v>
      </c>
      <c r="F37" s="52">
        <f>'[11]01-14-22'!H38</f>
        <v>12380.79</v>
      </c>
      <c r="G37" s="52">
        <f>'[11]01-14-22'!I38</f>
        <v>33137</v>
      </c>
      <c r="H37" s="52">
        <f>'[11]01-14-22'!J38</f>
        <v>34118</v>
      </c>
    </row>
    <row r="38" spans="1:8" x14ac:dyDescent="0.25">
      <c r="A38" s="67" t="str">
        <f>'[11]01-14-22'!A39</f>
        <v xml:space="preserve"> 01-5408-14-22                          </v>
      </c>
      <c r="B38" s="67" t="str">
        <f>'[11]01-14-22'!B39</f>
        <v xml:space="preserve"> ELECTRIC UTILITY SER </v>
      </c>
      <c r="C38" s="52">
        <f>'[11]01-14-22'!E39</f>
        <v>25250</v>
      </c>
      <c r="D38" s="52">
        <f>'[11]01-14-22'!F39</f>
        <v>23792.86</v>
      </c>
      <c r="E38" s="52">
        <f>'[11]01-14-22'!G39</f>
        <v>25250</v>
      </c>
      <c r="F38" s="52">
        <f>'[11]01-14-22'!H39</f>
        <v>9706.06</v>
      </c>
      <c r="G38" s="52">
        <f>'[11]01-14-22'!I39</f>
        <v>25250</v>
      </c>
      <c r="H38" s="52">
        <f>'[11]01-14-22'!J39</f>
        <v>25503</v>
      </c>
    </row>
    <row r="39" spans="1:8" x14ac:dyDescent="0.25">
      <c r="A39" s="67" t="str">
        <f>'[11]01-14-22'!A40</f>
        <v xml:space="preserve"> 01-5411-14-22                          </v>
      </c>
      <c r="B39" s="67" t="str">
        <f>'[11]01-14-22'!B40</f>
        <v xml:space="preserve"> MACHINERY AND EQUIPM </v>
      </c>
      <c r="C39" s="52">
        <f>'[11]01-14-22'!E40</f>
        <v>3305</v>
      </c>
      <c r="D39" s="52">
        <f>'[11]01-14-22'!F40</f>
        <v>3146.22</v>
      </c>
      <c r="E39" s="52">
        <f>'[11]01-14-22'!G40</f>
        <v>3305</v>
      </c>
      <c r="F39" s="52">
        <f>'[11]01-14-22'!H40</f>
        <v>1375.91</v>
      </c>
      <c r="G39" s="52">
        <f>'[11]01-14-22'!I40</f>
        <v>3305</v>
      </c>
      <c r="H39" s="52">
        <f>'[11]01-14-22'!J40</f>
        <v>3305</v>
      </c>
    </row>
    <row r="40" spans="1:8" x14ac:dyDescent="0.25">
      <c r="A40" s="67" t="str">
        <f>'[11]01-14-22'!A41</f>
        <v xml:space="preserve"> 01-5415-14-22                          </v>
      </c>
      <c r="B40" s="67" t="str">
        <f>'[11]01-14-22'!B41</f>
        <v xml:space="preserve"> CRIME/FIRE PREVENTIO </v>
      </c>
      <c r="C40" s="52">
        <f>'[11]01-14-22'!E41</f>
        <v>2500</v>
      </c>
      <c r="D40" s="52">
        <f>'[11]01-14-22'!F41</f>
        <v>1973.79</v>
      </c>
      <c r="E40" s="52">
        <f>'[11]01-14-22'!G41</f>
        <v>2500</v>
      </c>
      <c r="F40" s="52">
        <f>'[11]01-14-22'!H41</f>
        <v>319.23</v>
      </c>
      <c r="G40" s="52">
        <f>'[11]01-14-22'!I41</f>
        <v>2500</v>
      </c>
      <c r="H40" s="52">
        <f>'[11]01-14-22'!J41</f>
        <v>3000</v>
      </c>
    </row>
    <row r="41" spans="1:8" x14ac:dyDescent="0.25">
      <c r="A41" s="67" t="str">
        <f>'[11]01-14-22'!A42</f>
        <v xml:space="preserve"> 01-5418-14-22                          </v>
      </c>
      <c r="B41" s="67" t="str">
        <f>'[11]01-14-22'!B42</f>
        <v xml:space="preserve"> AUTO ALLOWANCE       </v>
      </c>
      <c r="C41" s="52">
        <f>'[11]01-14-22'!E42</f>
        <v>6300</v>
      </c>
      <c r="D41" s="52">
        <f>'[11]01-14-22'!F42</f>
        <v>6283.09</v>
      </c>
      <c r="E41" s="52">
        <f>'[11]01-14-22'!G42</f>
        <v>6300</v>
      </c>
      <c r="F41" s="52">
        <f>'[11]01-14-22'!H42</f>
        <v>3045.84</v>
      </c>
      <c r="G41" s="52">
        <f>'[11]01-14-22'!I42</f>
        <v>6339</v>
      </c>
      <c r="H41" s="52">
        <f>'[11]01-14-22'!J42</f>
        <v>6350</v>
      </c>
    </row>
    <row r="42" spans="1:8" x14ac:dyDescent="0.25">
      <c r="A42" s="67" t="str">
        <f>'[11]01-14-22'!A43</f>
        <v xml:space="preserve"> 01-5419-14-22                          </v>
      </c>
      <c r="B42" s="67" t="str">
        <f>'[11]01-14-22'!B43</f>
        <v xml:space="preserve"> CLOTHING ALLOWANCE   </v>
      </c>
      <c r="C42" s="52">
        <f>'[11]01-14-22'!E43</f>
        <v>3100</v>
      </c>
      <c r="D42" s="52">
        <f>'[11]01-14-22'!F43</f>
        <v>3100</v>
      </c>
      <c r="E42" s="52">
        <f>'[11]01-14-22'!G43</f>
        <v>3100</v>
      </c>
      <c r="F42" s="52">
        <f>'[11]01-14-22'!H43</f>
        <v>3100</v>
      </c>
      <c r="G42" s="52">
        <f>'[11]01-14-22'!I43</f>
        <v>3100</v>
      </c>
      <c r="H42" s="52">
        <f>'[11]01-14-22'!J43</f>
        <v>0</v>
      </c>
    </row>
    <row r="43" spans="1:8" x14ac:dyDescent="0.25">
      <c r="A43" s="67" t="str">
        <f>'[11]01-14-22'!A44</f>
        <v xml:space="preserve"> 01-5424-14-22                          </v>
      </c>
      <c r="B43" s="67" t="str">
        <f>'[11]01-14-22'!B44</f>
        <v xml:space="preserve"> ACCREDITATION        </v>
      </c>
      <c r="C43" s="52">
        <f>'[11]01-14-22'!E44</f>
        <v>1200</v>
      </c>
      <c r="D43" s="52">
        <f>'[11]01-14-22'!F44</f>
        <v>1440</v>
      </c>
      <c r="E43" s="52">
        <f>'[11]01-14-22'!G44</f>
        <v>1201</v>
      </c>
      <c r="F43" s="52">
        <f>'[11]01-14-22'!H44</f>
        <v>0</v>
      </c>
      <c r="G43" s="52">
        <f>'[11]01-14-22'!I44</f>
        <v>1440</v>
      </c>
      <c r="H43" s="52">
        <f>'[11]01-14-22'!J44</f>
        <v>0</v>
      </c>
    </row>
    <row r="44" spans="1:8" x14ac:dyDescent="0.25">
      <c r="A44" s="67" t="str">
        <f>'[11]01-14-22'!A45</f>
        <v xml:space="preserve"> 01-5440-14-22                          </v>
      </c>
      <c r="B44" s="67" t="str">
        <f>'[11]01-14-22'!B45</f>
        <v xml:space="preserve"> NATURAL GAS UTILITY  </v>
      </c>
      <c r="C44" s="52">
        <f>'[11]01-14-22'!E45</f>
        <v>7575</v>
      </c>
      <c r="D44" s="52">
        <f>'[11]01-14-22'!F45</f>
        <v>4897.5600000000004</v>
      </c>
      <c r="E44" s="52">
        <f>'[11]01-14-22'!G45</f>
        <v>7575</v>
      </c>
      <c r="F44" s="52">
        <f>'[11]01-14-22'!H45</f>
        <v>4654.95</v>
      </c>
      <c r="G44" s="52">
        <f>'[11]01-14-22'!I45</f>
        <v>7575</v>
      </c>
      <c r="H44" s="52">
        <f>'[11]01-14-22'!J45</f>
        <v>7963</v>
      </c>
    </row>
    <row r="45" spans="1:8" x14ac:dyDescent="0.25">
      <c r="A45" s="67" t="str">
        <f>'[11]01-14-22'!A46</f>
        <v xml:space="preserve"> 01-5441-14-22                          </v>
      </c>
      <c r="B45" s="67" t="str">
        <f>'[11]01-14-22'!B46</f>
        <v xml:space="preserve"> SOLID WASTE UTILITY  </v>
      </c>
      <c r="C45" s="52">
        <f>'[11]01-14-22'!E46</f>
        <v>3017</v>
      </c>
      <c r="D45" s="52">
        <f>'[11]01-14-22'!F46</f>
        <v>2843.76</v>
      </c>
      <c r="E45" s="52">
        <f>'[11]01-14-22'!G46</f>
        <v>3017</v>
      </c>
      <c r="F45" s="52">
        <f>'[11]01-14-22'!H46</f>
        <v>1421.88</v>
      </c>
      <c r="G45" s="52">
        <f>'[11]01-14-22'!I46</f>
        <v>3017</v>
      </c>
      <c r="H45" s="52">
        <f>'[11]01-14-22'!J46</f>
        <v>3138</v>
      </c>
    </row>
    <row r="46" spans="1:8" x14ac:dyDescent="0.25">
      <c r="A46" s="67" t="str">
        <f>'[11]01-14-22'!A47</f>
        <v xml:space="preserve"> 01-5442-14-22                          </v>
      </c>
      <c r="B46" s="67" t="str">
        <f>'[11]01-14-22'!B47</f>
        <v xml:space="preserve"> WATER/SEWER UTILITY  </v>
      </c>
      <c r="C46" s="52">
        <f>'[11]01-14-22'!E47</f>
        <v>8000</v>
      </c>
      <c r="D46" s="52">
        <f>'[11]01-14-22'!F47</f>
        <v>8353.0400000000009</v>
      </c>
      <c r="E46" s="52">
        <f>'[11]01-14-22'!G47</f>
        <v>8000</v>
      </c>
      <c r="F46" s="52">
        <f>'[11]01-14-22'!H47</f>
        <v>4050.93</v>
      </c>
      <c r="G46" s="52">
        <f>'[11]01-14-22'!I47</f>
        <v>8000</v>
      </c>
      <c r="H46" s="52">
        <f>'[11]01-14-22'!J47</f>
        <v>8500</v>
      </c>
    </row>
    <row r="47" spans="1:8" x14ac:dyDescent="0.25">
      <c r="A47" s="67" t="str">
        <f>'[11]01-14-22'!A48</f>
        <v xml:space="preserve"> 01-5446-14-22                          </v>
      </c>
      <c r="B47" s="67" t="str">
        <f>'[11]01-14-22'!B48</f>
        <v xml:space="preserve"> STORM WATER UTILITY  </v>
      </c>
      <c r="C47" s="52">
        <f>'[11]01-14-22'!E48</f>
        <v>3100</v>
      </c>
      <c r="D47" s="52">
        <f>'[11]01-14-22'!F48</f>
        <v>3079.44</v>
      </c>
      <c r="E47" s="52">
        <f>'[11]01-14-22'!G48</f>
        <v>3100</v>
      </c>
      <c r="F47" s="52">
        <f>'[11]01-14-22'!H48</f>
        <v>1539.72</v>
      </c>
      <c r="G47" s="52">
        <f>'[11]01-14-22'!I48</f>
        <v>3100</v>
      </c>
      <c r="H47" s="52">
        <f>'[11]01-14-22'!J48</f>
        <v>3100</v>
      </c>
    </row>
    <row r="48" spans="1:8" x14ac:dyDescent="0.25">
      <c r="A48" s="67" t="str">
        <f>'[11]01-14-22'!A49</f>
        <v xml:space="preserve"> 01-5450-14-22                          </v>
      </c>
      <c r="B48" s="67" t="str">
        <f>'[11]01-14-22'!B49</f>
        <v xml:space="preserve"> CAMERAS              </v>
      </c>
      <c r="C48" s="52">
        <f>'[11]01-14-22'!E49</f>
        <v>0</v>
      </c>
      <c r="D48" s="52">
        <f>'[11]01-14-22'!F49</f>
        <v>0</v>
      </c>
      <c r="E48" s="52">
        <f>'[11]01-14-22'!G49</f>
        <v>0</v>
      </c>
      <c r="F48" s="52">
        <f>'[11]01-14-22'!H49</f>
        <v>0</v>
      </c>
      <c r="G48" s="52">
        <f>'[11]01-14-22'!I49</f>
        <v>0</v>
      </c>
      <c r="H48" s="52">
        <f>'[11]01-14-22'!J49</f>
        <v>0</v>
      </c>
    </row>
    <row r="49" spans="1:8" x14ac:dyDescent="0.25">
      <c r="A49" s="67" t="str">
        <f>'[11]01-14-22'!A50</f>
        <v xml:space="preserve"> 01-5455-14-22                          </v>
      </c>
      <c r="B49" s="67" t="str">
        <f>'[11]01-14-22'!B50</f>
        <v xml:space="preserve"> UNIFORM PURCHASE/REN </v>
      </c>
      <c r="C49" s="52">
        <f>'[11]01-14-22'!E50</f>
        <v>19000</v>
      </c>
      <c r="D49" s="52">
        <f>'[11]01-14-22'!F50</f>
        <v>16134.55</v>
      </c>
      <c r="E49" s="52">
        <f>'[11]01-14-22'!G50</f>
        <v>19000</v>
      </c>
      <c r="F49" s="52">
        <f>'[11]01-14-22'!H50</f>
        <v>7084.15</v>
      </c>
      <c r="G49" s="52">
        <f>'[11]01-14-22'!I50</f>
        <v>19000</v>
      </c>
      <c r="H49" s="52">
        <f>'[11]01-14-22'!J50</f>
        <v>19000</v>
      </c>
    </row>
    <row r="50" spans="1:8" x14ac:dyDescent="0.25">
      <c r="A50" s="67" t="str">
        <f>'[11]01-14-22'!A51</f>
        <v xml:space="preserve"> 01-5499-14-22                          </v>
      </c>
      <c r="B50" s="67" t="str">
        <f>'[11]01-14-22'!B51</f>
        <v xml:space="preserve"> MISCELLANEOUS SERVIC </v>
      </c>
      <c r="C50" s="52">
        <f>'[11]01-14-22'!E51</f>
        <v>10000</v>
      </c>
      <c r="D50" s="52">
        <f>'[11]01-14-22'!F51</f>
        <v>2788.96</v>
      </c>
      <c r="E50" s="52">
        <f>'[11]01-14-22'!G51</f>
        <v>10000</v>
      </c>
      <c r="F50" s="52">
        <f>'[11]01-14-22'!H51</f>
        <v>2463.7800000000002</v>
      </c>
      <c r="G50" s="52">
        <f>'[11]01-14-22'!I51</f>
        <v>8000</v>
      </c>
      <c r="H50" s="52">
        <f>'[11]01-14-22'!J51</f>
        <v>10000</v>
      </c>
    </row>
    <row r="51" spans="1:8" x14ac:dyDescent="0.25">
      <c r="A51" s="25"/>
      <c r="B51" s="25" t="s">
        <v>40</v>
      </c>
      <c r="C51" s="26">
        <f t="shared" ref="C51:H51" si="3">SUM(C32:C50)</f>
        <v>232681</v>
      </c>
      <c r="D51" s="26">
        <f t="shared" si="3"/>
        <v>209464.4</v>
      </c>
      <c r="E51" s="26">
        <f t="shared" si="3"/>
        <v>242219</v>
      </c>
      <c r="F51" s="26">
        <f t="shared" si="3"/>
        <v>115821.38999999998</v>
      </c>
      <c r="G51" s="26">
        <f t="shared" si="3"/>
        <v>258527</v>
      </c>
      <c r="H51" s="26">
        <f t="shared" si="3"/>
        <v>260075</v>
      </c>
    </row>
    <row r="52" spans="1:8" x14ac:dyDescent="0.25">
      <c r="A52" s="52" t="str">
        <f>'[11]01-14-22'!A53</f>
        <v xml:space="preserve"> 01-5504-14-22                          </v>
      </c>
      <c r="B52" s="52" t="str">
        <f>'[11]01-14-22'!B53</f>
        <v xml:space="preserve"> MACHINERY &amp; EQUIPMEN </v>
      </c>
      <c r="C52" s="52">
        <f>'[11]01-14-22'!E53</f>
        <v>7590</v>
      </c>
      <c r="D52" s="52">
        <f>'[11]01-14-22'!F53</f>
        <v>3753.63</v>
      </c>
      <c r="E52" s="52">
        <f>'[11]01-14-22'!G53</f>
        <v>6970</v>
      </c>
      <c r="F52" s="52">
        <f>'[11]01-14-22'!H53</f>
        <v>493.07</v>
      </c>
      <c r="G52" s="52">
        <f>'[11]01-14-22'!I53</f>
        <v>6970</v>
      </c>
      <c r="H52" s="52">
        <f>'[11]01-14-22'!J53</f>
        <v>20970</v>
      </c>
    </row>
    <row r="53" spans="1:8" x14ac:dyDescent="0.25">
      <c r="A53" s="52" t="str">
        <f>'[11]01-14-22'!A54</f>
        <v xml:space="preserve"> 01-5508-14-22                          </v>
      </c>
      <c r="B53" s="52" t="str">
        <f>'[11]01-14-22'!B54</f>
        <v xml:space="preserve"> OFFICE MACHINERY &amp; E </v>
      </c>
      <c r="C53" s="52">
        <f>'[11]01-14-22'!E54</f>
        <v>8080</v>
      </c>
      <c r="D53" s="52">
        <f>'[11]01-14-22'!F54</f>
        <v>2002.76</v>
      </c>
      <c r="E53" s="52">
        <f>'[11]01-14-22'!G54</f>
        <v>5200</v>
      </c>
      <c r="F53" s="52">
        <f>'[11]01-14-22'!H54</f>
        <v>1485.22</v>
      </c>
      <c r="G53" s="52">
        <f>'[11]01-14-22'!I54</f>
        <v>5200</v>
      </c>
      <c r="H53" s="52">
        <f>'[11]01-14-22'!J54</f>
        <v>5300</v>
      </c>
    </row>
    <row r="54" spans="1:8" x14ac:dyDescent="0.25">
      <c r="A54" s="52" t="str">
        <f>'[11]01-14-22'!A55</f>
        <v xml:space="preserve"> 01-5530-14-22                          </v>
      </c>
      <c r="B54" s="52" t="str">
        <f>'[11]01-14-22'!B55</f>
        <v xml:space="preserve"> POLICE OFFICER EQUIP </v>
      </c>
      <c r="C54" s="52">
        <f>'[11]01-14-22'!E55</f>
        <v>24650</v>
      </c>
      <c r="D54" s="52">
        <f>'[11]01-14-22'!F55</f>
        <v>44122.21</v>
      </c>
      <c r="E54" s="52">
        <f>'[11]01-14-22'!G55</f>
        <v>21415</v>
      </c>
      <c r="F54" s="52">
        <f>'[11]01-14-22'!H55</f>
        <v>32994.230000000003</v>
      </c>
      <c r="G54" s="52">
        <f>'[11]01-14-22'!I55</f>
        <v>40712</v>
      </c>
      <c r="H54" s="52">
        <f>'[11]01-14-22'!J55</f>
        <v>32417</v>
      </c>
    </row>
    <row r="55" spans="1:8" x14ac:dyDescent="0.25">
      <c r="A55" s="25"/>
      <c r="B55" s="25" t="s">
        <v>54</v>
      </c>
      <c r="C55" s="26">
        <f t="shared" ref="C55:H55" si="4">SUM(C52:C54)</f>
        <v>40320</v>
      </c>
      <c r="D55" s="26">
        <f t="shared" si="4"/>
        <v>49878.6</v>
      </c>
      <c r="E55" s="26">
        <f t="shared" si="4"/>
        <v>33585</v>
      </c>
      <c r="F55" s="26">
        <f t="shared" si="4"/>
        <v>34972.520000000004</v>
      </c>
      <c r="G55" s="26">
        <f t="shared" si="4"/>
        <v>52882</v>
      </c>
      <c r="H55" s="26">
        <f t="shared" si="4"/>
        <v>58687</v>
      </c>
    </row>
    <row r="56" spans="1:8" x14ac:dyDescent="0.25">
      <c r="A56" s="27" t="str">
        <f>'[11]01-14-22'!A57</f>
        <v xml:space="preserve"> 01-6502-14-22                          </v>
      </c>
      <c r="B56" s="27" t="str">
        <f>'[11]01-14-22'!B57</f>
        <v xml:space="preserve"> BUILDINGS            </v>
      </c>
      <c r="C56" s="27">
        <f>'[11]01-14-22'!E57</f>
        <v>29650</v>
      </c>
      <c r="D56" s="27">
        <f>'[11]01-14-22'!F57</f>
        <v>0</v>
      </c>
      <c r="E56" s="27">
        <f>'[11]01-14-22'!G57</f>
        <v>29555</v>
      </c>
      <c r="F56" s="27">
        <f>'[11]01-14-22'!H57</f>
        <v>0</v>
      </c>
      <c r="G56" s="27">
        <f>'[11]01-14-22'!I57</f>
        <v>29555</v>
      </c>
      <c r="H56" s="27">
        <f>'[11]01-14-22'!J57</f>
        <v>36491</v>
      </c>
    </row>
    <row r="57" spans="1:8" x14ac:dyDescent="0.25">
      <c r="A57" s="27" t="str">
        <f>'[11]01-14-22'!A58</f>
        <v xml:space="preserve"> 01-6504-14-22                          </v>
      </c>
      <c r="B57" s="27" t="str">
        <f>'[11]01-14-22'!B58</f>
        <v xml:space="preserve"> MACHINERY &amp; EQUIPMEN </v>
      </c>
      <c r="C57" s="27">
        <f>'[11]01-14-22'!E58</f>
        <v>60000</v>
      </c>
      <c r="D57" s="27">
        <f>'[11]01-14-22'!F58</f>
        <v>90869</v>
      </c>
      <c r="E57" s="27">
        <f>'[11]01-14-22'!G58</f>
        <v>35000</v>
      </c>
      <c r="F57" s="27">
        <f>'[11]01-14-22'!H58</f>
        <v>0</v>
      </c>
      <c r="G57" s="27">
        <f>'[11]01-14-22'!I58</f>
        <v>75000</v>
      </c>
      <c r="H57" s="27">
        <f>'[11]01-14-22'!J58</f>
        <v>95138</v>
      </c>
    </row>
    <row r="58" spans="1:8" x14ac:dyDescent="0.25">
      <c r="A58" s="27" t="str">
        <f>'[11]01-14-22'!A59</f>
        <v xml:space="preserve"> 01-6505-14-22                          </v>
      </c>
      <c r="B58" s="27" t="str">
        <f>'[11]01-14-22'!B59</f>
        <v xml:space="preserve"> MOTOR VEHICLES       </v>
      </c>
      <c r="C58" s="27">
        <f>'[11]01-14-22'!E59</f>
        <v>49085</v>
      </c>
      <c r="D58" s="27">
        <f>'[11]01-14-22'!F59</f>
        <v>45815.51</v>
      </c>
      <c r="E58" s="27">
        <f>'[11]01-14-22'!G59</f>
        <v>33155</v>
      </c>
      <c r="F58" s="27">
        <f>'[11]01-14-22'!H59</f>
        <v>0</v>
      </c>
      <c r="G58" s="27">
        <f>'[11]01-14-22'!I59</f>
        <v>33155</v>
      </c>
      <c r="H58" s="27">
        <f>'[11]01-14-22'!J59</f>
        <v>130605</v>
      </c>
    </row>
    <row r="59" spans="1:8" x14ac:dyDescent="0.25">
      <c r="A59" s="27" t="s">
        <v>76</v>
      </c>
      <c r="B59" s="27" t="s">
        <v>77</v>
      </c>
      <c r="C59" s="27">
        <f>'[11]01-14-22'!E60</f>
        <v>0</v>
      </c>
      <c r="D59" s="27">
        <f>'[11]01-14-22'!F60</f>
        <v>0</v>
      </c>
      <c r="E59" s="27">
        <f>'[11]01-14-22'!G60</f>
        <v>18600</v>
      </c>
      <c r="F59" s="27">
        <f>'[11]01-14-22'!H60</f>
        <v>0</v>
      </c>
      <c r="G59" s="27">
        <f>'[11]01-14-22'!I60</f>
        <v>18600</v>
      </c>
      <c r="H59" s="27">
        <f>'[11]01-14-22'!J60</f>
        <v>0</v>
      </c>
    </row>
    <row r="60" spans="1:8" ht="15.75" thickBot="1" x14ac:dyDescent="0.3">
      <c r="A60" s="25"/>
      <c r="B60" s="25" t="s">
        <v>63</v>
      </c>
      <c r="C60" s="26">
        <f>SUM(C56:C59)</f>
        <v>138735</v>
      </c>
      <c r="D60" s="26">
        <f t="shared" ref="D60:H60" si="5">SUM(D56:D59)</f>
        <v>136684.51</v>
      </c>
      <c r="E60" s="26">
        <f t="shared" si="5"/>
        <v>116310</v>
      </c>
      <c r="F60" s="26">
        <f t="shared" si="5"/>
        <v>0</v>
      </c>
      <c r="G60" s="26">
        <f t="shared" si="5"/>
        <v>156310</v>
      </c>
      <c r="H60" s="26">
        <f t="shared" si="5"/>
        <v>262234</v>
      </c>
    </row>
    <row r="61" spans="1:8" ht="16.5" thickTop="1" thickBot="1" x14ac:dyDescent="0.3">
      <c r="A61" s="28"/>
      <c r="B61" s="28" t="s">
        <v>78</v>
      </c>
      <c r="C61" s="29">
        <f t="shared" ref="C61:H61" si="6">SUM(C8:C60)/2</f>
        <v>6319481</v>
      </c>
      <c r="D61" s="29">
        <f t="shared" si="6"/>
        <v>6036124.9400000023</v>
      </c>
      <c r="E61" s="29">
        <f t="shared" si="6"/>
        <v>6781434</v>
      </c>
      <c r="F61" s="29">
        <f t="shared" si="6"/>
        <v>3205243.34</v>
      </c>
      <c r="G61" s="29">
        <f t="shared" si="6"/>
        <v>6781450</v>
      </c>
      <c r="H61" s="29">
        <f t="shared" si="6"/>
        <v>7543861</v>
      </c>
    </row>
    <row r="62" spans="1:8" ht="15.75" thickTop="1" x14ac:dyDescent="0.25">
      <c r="A62" s="67"/>
      <c r="B62" s="67"/>
      <c r="C62" s="52"/>
      <c r="D62" s="52"/>
      <c r="E62" s="52"/>
      <c r="F62" s="52"/>
      <c r="G62" s="52"/>
      <c r="H62" s="5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L15" sqref="L15"/>
    </sheetView>
  </sheetViews>
  <sheetFormatPr defaultRowHeight="15" x14ac:dyDescent="0.25"/>
  <cols>
    <col min="1" max="1" width="13.140625" customWidth="1"/>
    <col min="2" max="2" width="27.85546875" customWidth="1"/>
    <col min="3" max="3" width="8.85546875" bestFit="1" customWidth="1"/>
  </cols>
  <sheetData>
    <row r="1" spans="1:8" x14ac:dyDescent="0.25">
      <c r="A1" s="16" t="s">
        <v>0</v>
      </c>
      <c r="B1" s="19"/>
      <c r="C1" s="18"/>
      <c r="D1" s="18"/>
      <c r="E1" s="18"/>
      <c r="F1" s="18"/>
      <c r="G1" s="83"/>
      <c r="H1" s="83"/>
    </row>
    <row r="2" spans="1:8" x14ac:dyDescent="0.25">
      <c r="A2" s="16" t="str">
        <f>[1]Sheet1!$A$2</f>
        <v>BUDGET 2024-2025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">
        <v>79</v>
      </c>
      <c r="B3" s="19"/>
      <c r="C3" s="18"/>
      <c r="D3" s="18"/>
      <c r="E3" s="18"/>
      <c r="F3" s="18"/>
      <c r="G3" s="83"/>
      <c r="H3" s="84"/>
    </row>
    <row r="4" spans="1:8" x14ac:dyDescent="0.25">
      <c r="A4" s="14"/>
      <c r="B4" s="14"/>
      <c r="C4" s="15"/>
      <c r="D4" s="15"/>
      <c r="E4" s="15"/>
      <c r="F4" s="15"/>
      <c r="G4" s="82"/>
      <c r="H4" s="82"/>
    </row>
    <row r="5" spans="1:8" x14ac:dyDescent="0.25">
      <c r="A5" s="20" t="s">
        <v>35</v>
      </c>
      <c r="B5" s="20" t="s">
        <v>36</v>
      </c>
      <c r="C5" s="21" t="str">
        <f>[1]Sheet1!F2</f>
        <v>2022-23</v>
      </c>
      <c r="D5" s="21" t="str">
        <f>[1]Sheet1!G2</f>
        <v>2022-23</v>
      </c>
      <c r="E5" s="21" t="str">
        <f>[1]Sheet1!H2</f>
        <v>2023-24</v>
      </c>
      <c r="F5" s="21" t="str">
        <f>[1]Sheet1!I2</f>
        <v>2023-24</v>
      </c>
      <c r="G5" s="21" t="str">
        <f>[1]Sheet1!J2</f>
        <v>2023-24</v>
      </c>
      <c r="H5" s="21" t="str">
        <f>[1]Sheet1!K2</f>
        <v>2024-25</v>
      </c>
    </row>
    <row r="6" spans="1:8" x14ac:dyDescent="0.25">
      <c r="A6" s="20" t="s">
        <v>37</v>
      </c>
      <c r="B6" s="20"/>
      <c r="C6" s="21" t="str">
        <f>[1]Sheet1!F3</f>
        <v>REVISED</v>
      </c>
      <c r="D6" s="21" t="str">
        <f>[1]Sheet1!G3</f>
        <v>ACTUAL</v>
      </c>
      <c r="E6" s="21" t="str">
        <f>[1]Sheet1!H3</f>
        <v>ADOPTED</v>
      </c>
      <c r="F6" s="21" t="str">
        <f>[1]Sheet1!I3</f>
        <v>ACTUAL</v>
      </c>
      <c r="G6" s="21" t="str">
        <f>[1]Sheet1!J3</f>
        <v xml:space="preserve"> REVISED </v>
      </c>
      <c r="H6" s="21" t="str">
        <f>[1]Sheet1!K3</f>
        <v>PROPOSED</v>
      </c>
    </row>
    <row r="7" spans="1:8" ht="15.75" thickBot="1" x14ac:dyDescent="0.3">
      <c r="A7" s="22" t="s">
        <v>4</v>
      </c>
      <c r="B7" s="22"/>
      <c r="C7" s="23" t="str">
        <f>[1]Sheet1!F4</f>
        <v xml:space="preserve"> BUDGET</v>
      </c>
      <c r="D7" s="23"/>
      <c r="E7" s="23" t="str">
        <f>[1]Sheet1!H4</f>
        <v xml:space="preserve"> BUDGET</v>
      </c>
      <c r="F7" s="23" t="str">
        <f>[1]Sheet1!I4</f>
        <v>SIX MONTHS</v>
      </c>
      <c r="G7" s="23" t="str">
        <f>[1]Sheet1!J4</f>
        <v xml:space="preserve"> BUDGET</v>
      </c>
      <c r="H7" s="23" t="str">
        <f>[1]Sheet1!K4</f>
        <v xml:space="preserve"> BUDGET</v>
      </c>
    </row>
    <row r="8" spans="1:8" ht="15.75" thickTop="1" x14ac:dyDescent="0.25">
      <c r="A8" s="27" t="str">
        <f>'[12]01-15-16'!A10</f>
        <v xml:space="preserve"> 01-5101-15-16                          </v>
      </c>
      <c r="B8" s="27" t="str">
        <f>'[12]01-15-16'!B10</f>
        <v xml:space="preserve"> SALARIES             </v>
      </c>
      <c r="C8" s="27">
        <f>'[12]01-15-16'!E10</f>
        <v>6159</v>
      </c>
      <c r="D8" s="27">
        <f>'[12]01-15-16'!F10</f>
        <v>6148.15</v>
      </c>
      <c r="E8" s="27">
        <f>'[12]01-15-16'!G10</f>
        <v>7081</v>
      </c>
      <c r="F8" s="27">
        <f>'[12]01-15-16'!H10</f>
        <v>3230.11</v>
      </c>
      <c r="G8" s="27">
        <f>'[12]01-15-16'!I10</f>
        <v>6877</v>
      </c>
      <c r="H8" s="27">
        <f>'[12]01-15-16'!J10</f>
        <v>7330</v>
      </c>
    </row>
    <row r="9" spans="1:8" x14ac:dyDescent="0.25">
      <c r="A9" s="27" t="str">
        <f>'[12]01-15-16'!A11</f>
        <v xml:space="preserve"> 01-5111-15-16                          </v>
      </c>
      <c r="B9" s="27" t="str">
        <f>'[12]01-15-16'!B11</f>
        <v xml:space="preserve"> RETIREMENT           </v>
      </c>
      <c r="C9" s="27">
        <f>'[12]01-15-16'!E11</f>
        <v>773</v>
      </c>
      <c r="D9" s="27">
        <f>'[12]01-15-16'!F11</f>
        <v>771.55</v>
      </c>
      <c r="E9" s="27">
        <f>'[12]01-15-16'!G11</f>
        <v>928</v>
      </c>
      <c r="F9" s="27">
        <f>'[12]01-15-16'!H11</f>
        <v>418.86</v>
      </c>
      <c r="G9" s="27">
        <f>'[12]01-15-16'!I11</f>
        <v>902</v>
      </c>
      <c r="H9" s="27">
        <f>'[12]01-15-16'!J11</f>
        <v>981</v>
      </c>
    </row>
    <row r="10" spans="1:8" x14ac:dyDescent="0.25">
      <c r="A10" s="27" t="str">
        <f>'[12]01-15-16'!A12</f>
        <v xml:space="preserve"> 01-5112-15-16                          </v>
      </c>
      <c r="B10" s="27" t="str">
        <f>'[12]01-15-16'!B12</f>
        <v xml:space="preserve"> FICA                 </v>
      </c>
      <c r="C10" s="27">
        <f>'[12]01-15-16'!E12</f>
        <v>468</v>
      </c>
      <c r="D10" s="27">
        <f>'[12]01-15-16'!F12</f>
        <v>464.57</v>
      </c>
      <c r="E10" s="27">
        <f>'[12]01-15-16'!G12</f>
        <v>542</v>
      </c>
      <c r="F10" s="27">
        <f>'[12]01-15-16'!H12</f>
        <v>243.32</v>
      </c>
      <c r="G10" s="27">
        <f>'[12]01-15-16'!I12</f>
        <v>521</v>
      </c>
      <c r="H10" s="27">
        <f>'[12]01-15-16'!J12</f>
        <v>561</v>
      </c>
    </row>
    <row r="11" spans="1:8" x14ac:dyDescent="0.25">
      <c r="A11" s="61" t="str">
        <f>'[12]01-15-16'!A13</f>
        <v xml:space="preserve"> 01-5118-15-16                          </v>
      </c>
      <c r="B11" s="61" t="str">
        <f>'[12]01-15-16'!B13</f>
        <v xml:space="preserve"> WORKER COMPENSATION  </v>
      </c>
      <c r="C11" s="61">
        <f>'[12]01-15-16'!E13</f>
        <v>196</v>
      </c>
      <c r="D11" s="61">
        <f>'[12]01-15-16'!F13</f>
        <v>195.33</v>
      </c>
      <c r="E11" s="61">
        <f>'[12]01-15-16'!G13</f>
        <v>208</v>
      </c>
      <c r="F11" s="61">
        <f>'[12]01-15-16'!H13</f>
        <v>95.03</v>
      </c>
      <c r="G11" s="61">
        <f>'[12]01-15-16'!I13</f>
        <v>202</v>
      </c>
      <c r="H11" s="61">
        <f>'[12]01-15-16'!J13</f>
        <v>143</v>
      </c>
    </row>
    <row r="12" spans="1:8" x14ac:dyDescent="0.25">
      <c r="A12" s="26"/>
      <c r="B12" s="26" t="s">
        <v>80</v>
      </c>
      <c r="C12" s="26">
        <f t="shared" ref="C12:H12" si="0">SUM(C8:C11)</f>
        <v>7596</v>
      </c>
      <c r="D12" s="26">
        <f t="shared" si="0"/>
        <v>7579.5999999999995</v>
      </c>
      <c r="E12" s="26">
        <f t="shared" si="0"/>
        <v>8759</v>
      </c>
      <c r="F12" s="26">
        <f t="shared" si="0"/>
        <v>3987.3200000000006</v>
      </c>
      <c r="G12" s="26">
        <f t="shared" si="0"/>
        <v>8502</v>
      </c>
      <c r="H12" s="26">
        <f t="shared" si="0"/>
        <v>9015</v>
      </c>
    </row>
    <row r="13" spans="1:8" x14ac:dyDescent="0.25">
      <c r="A13" s="27" t="str">
        <f>'[12]01-15-16'!A15</f>
        <v xml:space="preserve"> 01-5201-15-16                          </v>
      </c>
      <c r="B13" s="27" t="str">
        <f>'[12]01-15-16'!B15</f>
        <v xml:space="preserve"> OFFICE SUPPLIES      </v>
      </c>
      <c r="C13" s="27">
        <f>'[12]01-15-16'!E15</f>
        <v>800</v>
      </c>
      <c r="D13" s="27">
        <f>'[12]01-15-16'!F15</f>
        <v>754.77</v>
      </c>
      <c r="E13" s="27">
        <f>'[12]01-15-16'!G15</f>
        <v>800</v>
      </c>
      <c r="F13" s="27">
        <f>'[12]01-15-16'!H15</f>
        <v>79.989999999999995</v>
      </c>
      <c r="G13" s="27">
        <f>'[12]01-15-16'!I15</f>
        <v>800</v>
      </c>
      <c r="H13" s="27">
        <f>'[12]01-15-16'!J15</f>
        <v>900</v>
      </c>
    </row>
    <row r="14" spans="1:8" x14ac:dyDescent="0.25">
      <c r="A14" s="27" t="str">
        <f>'[12]01-15-16'!A16</f>
        <v xml:space="preserve"> 01-5202-15-16                          </v>
      </c>
      <c r="B14" s="27" t="str">
        <f>'[12]01-15-16'!B16</f>
        <v xml:space="preserve"> POSTAGE              </v>
      </c>
      <c r="C14" s="27">
        <f>'[12]01-15-16'!E16</f>
        <v>50</v>
      </c>
      <c r="D14" s="27">
        <f>'[12]01-15-16'!F16</f>
        <v>1.05</v>
      </c>
      <c r="E14" s="27">
        <f>'[12]01-15-16'!G16</f>
        <v>50</v>
      </c>
      <c r="F14" s="27">
        <f>'[12]01-15-16'!H16</f>
        <v>0</v>
      </c>
      <c r="G14" s="27">
        <f>'[12]01-15-16'!I16</f>
        <v>50</v>
      </c>
      <c r="H14" s="27">
        <f>'[12]01-15-16'!J16</f>
        <v>50</v>
      </c>
    </row>
    <row r="15" spans="1:8" x14ac:dyDescent="0.25">
      <c r="A15" s="27" t="str">
        <f>'[12]01-15-16'!A17</f>
        <v xml:space="preserve"> 01-5299-15-16                          </v>
      </c>
      <c r="B15" s="27" t="str">
        <f>'[12]01-15-16'!B17</f>
        <v xml:space="preserve"> MISCELLANEOUS SUPPLI </v>
      </c>
      <c r="C15" s="27">
        <f>'[12]01-15-16'!E17</f>
        <v>400</v>
      </c>
      <c r="D15" s="27">
        <f>'[12]01-15-16'!F17</f>
        <v>381.05</v>
      </c>
      <c r="E15" s="27">
        <f>'[12]01-15-16'!G17</f>
        <v>700</v>
      </c>
      <c r="F15" s="27">
        <f>'[12]01-15-16'!H17</f>
        <v>164.73</v>
      </c>
      <c r="G15" s="27">
        <f>'[12]01-15-16'!I17</f>
        <v>700</v>
      </c>
      <c r="H15" s="27">
        <f>'[12]01-15-16'!J17</f>
        <v>500</v>
      </c>
    </row>
    <row r="16" spans="1:8" x14ac:dyDescent="0.25">
      <c r="A16" s="26"/>
      <c r="B16" s="26" t="s">
        <v>39</v>
      </c>
      <c r="C16" s="26">
        <f t="shared" ref="C16:H16" si="1">SUM(C13:C15)</f>
        <v>1250</v>
      </c>
      <c r="D16" s="26">
        <f t="shared" si="1"/>
        <v>1136.8699999999999</v>
      </c>
      <c r="E16" s="26">
        <f t="shared" si="1"/>
        <v>1550</v>
      </c>
      <c r="F16" s="26">
        <f t="shared" si="1"/>
        <v>244.71999999999997</v>
      </c>
      <c r="G16" s="26">
        <f t="shared" si="1"/>
        <v>1550</v>
      </c>
      <c r="H16" s="26">
        <f t="shared" si="1"/>
        <v>1450</v>
      </c>
    </row>
    <row r="17" spans="1:8" x14ac:dyDescent="0.25">
      <c r="A17" s="27" t="str">
        <f>'[12]01-15-16'!A19</f>
        <v xml:space="preserve"> 01-5304-15-16                          </v>
      </c>
      <c r="B17" s="27" t="str">
        <f>'[12]01-15-16'!B19</f>
        <v xml:space="preserve"> MACHINERY &amp; EQUIPMEN </v>
      </c>
      <c r="C17" s="27">
        <f>'[12]01-15-16'!E19</f>
        <v>17225</v>
      </c>
      <c r="D17" s="27">
        <f>'[12]01-15-16'!F19</f>
        <v>5374.4</v>
      </c>
      <c r="E17" s="27">
        <f>'[12]01-15-16'!G19</f>
        <v>5400</v>
      </c>
      <c r="F17" s="27">
        <f>'[12]01-15-16'!H19</f>
        <v>0</v>
      </c>
      <c r="G17" s="27">
        <f>'[12]01-15-16'!I19</f>
        <v>5400</v>
      </c>
      <c r="H17" s="27">
        <f>'[12]01-15-16'!J19</f>
        <v>6000</v>
      </c>
    </row>
    <row r="18" spans="1:8" x14ac:dyDescent="0.25">
      <c r="A18" s="27" t="str">
        <f>'[12]01-15-16'!A20</f>
        <v xml:space="preserve"> 01-5319-15-16                          </v>
      </c>
      <c r="B18" s="27" t="str">
        <f>'[12]01-15-16'!B20</f>
        <v xml:space="preserve"> SOFTWARE MAINTENANCE </v>
      </c>
      <c r="C18" s="27">
        <f>'[12]01-15-16'!E20</f>
        <v>11750</v>
      </c>
      <c r="D18" s="27">
        <f>'[12]01-15-16'!F20</f>
        <v>11750</v>
      </c>
      <c r="E18" s="27">
        <f>'[12]01-15-16'!G20</f>
        <v>11750</v>
      </c>
      <c r="F18" s="27">
        <f>'[12]01-15-16'!H20</f>
        <v>0</v>
      </c>
      <c r="G18" s="27">
        <f>'[12]01-15-16'!I20</f>
        <v>11750</v>
      </c>
      <c r="H18" s="27">
        <f>'[12]01-15-16'!J20</f>
        <v>12500</v>
      </c>
    </row>
    <row r="19" spans="1:8" x14ac:dyDescent="0.25">
      <c r="A19" s="26"/>
      <c r="B19" s="26" t="s">
        <v>43</v>
      </c>
      <c r="C19" s="26">
        <f t="shared" ref="C19:H19" si="2">SUM(C17:C18)</f>
        <v>28975</v>
      </c>
      <c r="D19" s="26">
        <f t="shared" si="2"/>
        <v>17124.400000000001</v>
      </c>
      <c r="E19" s="26">
        <f t="shared" si="2"/>
        <v>17150</v>
      </c>
      <c r="F19" s="26">
        <f t="shared" si="2"/>
        <v>0</v>
      </c>
      <c r="G19" s="26">
        <f t="shared" si="2"/>
        <v>17150</v>
      </c>
      <c r="H19" s="26">
        <f t="shared" si="2"/>
        <v>18500</v>
      </c>
    </row>
    <row r="20" spans="1:8" x14ac:dyDescent="0.25">
      <c r="A20" s="27" t="str">
        <f>'[12]01-15-16'!A22</f>
        <v xml:space="preserve"> 01-5401-15-16                          </v>
      </c>
      <c r="B20" s="27" t="str">
        <f>'[12]01-15-16'!B22</f>
        <v xml:space="preserve"> COMMUNICATIONS       </v>
      </c>
      <c r="C20" s="27">
        <f>'[12]01-15-16'!E22</f>
        <v>1100</v>
      </c>
      <c r="D20" s="27">
        <f>'[12]01-15-16'!F22</f>
        <v>1295</v>
      </c>
      <c r="E20" s="27">
        <f>'[12]01-15-16'!G22</f>
        <v>1100</v>
      </c>
      <c r="F20" s="27">
        <f>'[12]01-15-16'!H22</f>
        <v>0</v>
      </c>
      <c r="G20" s="27">
        <f>'[12]01-15-16'!I22</f>
        <v>1100</v>
      </c>
      <c r="H20" s="27">
        <f>'[12]01-15-16'!J22</f>
        <v>1100</v>
      </c>
    </row>
    <row r="21" spans="1:8" x14ac:dyDescent="0.25">
      <c r="A21" s="27" t="str">
        <f>'[12]01-15-16'!A23</f>
        <v xml:space="preserve"> 01-5402-15-16                          </v>
      </c>
      <c r="B21" s="27" t="str">
        <f>'[12]01-15-16'!B23</f>
        <v xml:space="preserve"> DUES &amp; SUBSCRIPTIONS </v>
      </c>
      <c r="C21" s="27">
        <f>'[12]01-15-16'!E23</f>
        <v>2000</v>
      </c>
      <c r="D21" s="27">
        <f>'[12]01-15-16'!F23</f>
        <v>1991.92</v>
      </c>
      <c r="E21" s="27">
        <f>'[12]01-15-16'!G23</f>
        <v>2000</v>
      </c>
      <c r="F21" s="27">
        <f>'[12]01-15-16'!H23</f>
        <v>206.49</v>
      </c>
      <c r="G21" s="27">
        <f>'[12]01-15-16'!I23</f>
        <v>2000</v>
      </c>
      <c r="H21" s="27">
        <f>'[12]01-15-16'!J23</f>
        <v>2500</v>
      </c>
    </row>
    <row r="22" spans="1:8" x14ac:dyDescent="0.25">
      <c r="A22" s="27" t="str">
        <f>'[12]01-15-16'!A24</f>
        <v xml:space="preserve"> 01-5403-15-16                          </v>
      </c>
      <c r="B22" s="27" t="str">
        <f>'[12]01-15-16'!B24</f>
        <v xml:space="preserve"> GENERAL INSURANCE    </v>
      </c>
      <c r="C22" s="27">
        <f>'[12]01-15-16'!E24</f>
        <v>25</v>
      </c>
      <c r="D22" s="27">
        <f>'[12]01-15-16'!F24</f>
        <v>13.38</v>
      </c>
      <c r="E22" s="27">
        <f>'[12]01-15-16'!G24</f>
        <v>25</v>
      </c>
      <c r="F22" s="27">
        <f>'[12]01-15-16'!H24</f>
        <v>6.56</v>
      </c>
      <c r="G22" s="27">
        <f>'[12]01-15-16'!I24</f>
        <v>25</v>
      </c>
      <c r="H22" s="27">
        <f>'[12]01-15-16'!J24</f>
        <v>25</v>
      </c>
    </row>
    <row r="23" spans="1:8" x14ac:dyDescent="0.25">
      <c r="A23" s="27" t="str">
        <f>'[12]01-15-16'!A25</f>
        <v xml:space="preserve"> 01-5406-15-16                          </v>
      </c>
      <c r="B23" s="27" t="str">
        <f>'[12]01-15-16'!B25</f>
        <v xml:space="preserve"> TRAINING             </v>
      </c>
      <c r="C23" s="27">
        <f>'[12]01-15-16'!E25</f>
        <v>7000</v>
      </c>
      <c r="D23" s="27">
        <f>'[12]01-15-16'!F25</f>
        <v>6980.35</v>
      </c>
      <c r="E23" s="27">
        <f>'[12]01-15-16'!G25</f>
        <v>7950</v>
      </c>
      <c r="F23" s="27">
        <f>'[12]01-15-16'!H25</f>
        <v>0</v>
      </c>
      <c r="G23" s="27">
        <f>'[12]01-15-16'!I25</f>
        <v>7950</v>
      </c>
      <c r="H23" s="27">
        <f>'[12]01-15-16'!J25</f>
        <v>8500</v>
      </c>
    </row>
    <row r="24" spans="1:8" x14ac:dyDescent="0.25">
      <c r="A24" s="27" t="str">
        <f>'[12]01-15-16'!A26</f>
        <v xml:space="preserve"> 01-5408-15-16                          </v>
      </c>
      <c r="B24" s="27" t="str">
        <f>'[12]01-15-16'!B26</f>
        <v xml:space="preserve"> ELECTRIC UTILITY SER </v>
      </c>
      <c r="C24" s="27">
        <f>'[12]01-15-16'!E26</f>
        <v>0</v>
      </c>
      <c r="D24" s="27">
        <f>'[12]01-15-16'!F26</f>
        <v>0</v>
      </c>
      <c r="E24" s="27">
        <f>'[12]01-15-16'!G26</f>
        <v>0</v>
      </c>
      <c r="F24" s="27">
        <f>'[12]01-15-16'!H26</f>
        <v>0</v>
      </c>
      <c r="G24" s="27">
        <f>'[12]01-15-16'!I26</f>
        <v>0</v>
      </c>
      <c r="H24" s="27">
        <f>'[12]01-15-16'!J26</f>
        <v>0</v>
      </c>
    </row>
    <row r="25" spans="1:8" x14ac:dyDescent="0.25">
      <c r="A25" s="26"/>
      <c r="B25" s="26" t="s">
        <v>40</v>
      </c>
      <c r="C25" s="26">
        <f>SUM(C20:C24)</f>
        <v>10125</v>
      </c>
      <c r="D25" s="26">
        <f t="shared" ref="D25:H25" si="3">SUM(D20:D24)</f>
        <v>10280.650000000001</v>
      </c>
      <c r="E25" s="26">
        <f t="shared" si="3"/>
        <v>11075</v>
      </c>
      <c r="F25" s="26">
        <f t="shared" si="3"/>
        <v>213.05</v>
      </c>
      <c r="G25" s="26">
        <f t="shared" si="3"/>
        <v>11075</v>
      </c>
      <c r="H25" s="26">
        <f t="shared" si="3"/>
        <v>12125</v>
      </c>
    </row>
    <row r="26" spans="1:8" x14ac:dyDescent="0.25">
      <c r="A26" s="26" t="str">
        <f>'[12]01-15-16'!A28</f>
        <v xml:space="preserve"> 01-5504-15-16                          </v>
      </c>
      <c r="B26" s="26" t="str">
        <f>'[12]01-15-16'!B28</f>
        <v xml:space="preserve"> MACHINERY &amp; EQUIPMEN </v>
      </c>
      <c r="C26" s="26">
        <f>'[12]01-15-16'!E28</f>
        <v>0</v>
      </c>
      <c r="D26" s="26">
        <f>'[12]01-15-16'!F28</f>
        <v>0</v>
      </c>
      <c r="E26" s="26">
        <f>'[12]01-15-16'!G28</f>
        <v>0</v>
      </c>
      <c r="F26" s="26">
        <f>'[12]01-15-16'!H28</f>
        <v>0</v>
      </c>
      <c r="G26" s="26">
        <f>'[12]01-15-16'!I28</f>
        <v>0</v>
      </c>
      <c r="H26" s="26">
        <f>'[12]01-15-16'!J28</f>
        <v>0</v>
      </c>
    </row>
    <row r="27" spans="1:8" x14ac:dyDescent="0.25">
      <c r="A27" s="26"/>
      <c r="B27" s="26" t="s">
        <v>81</v>
      </c>
      <c r="C27" s="26">
        <f>'[12]01-15-16'!E29</f>
        <v>0</v>
      </c>
      <c r="D27" s="26">
        <f>'[12]01-15-16'!F29</f>
        <v>0</v>
      </c>
      <c r="E27" s="26">
        <f>'[12]01-15-16'!G29</f>
        <v>0</v>
      </c>
      <c r="F27" s="26">
        <f>'[12]01-15-16'!H29</f>
        <v>0</v>
      </c>
      <c r="G27" s="26">
        <f>'[12]01-15-16'!I29</f>
        <v>0</v>
      </c>
      <c r="H27" s="26">
        <f>'[12]01-15-16'!J29</f>
        <v>0</v>
      </c>
    </row>
    <row r="28" spans="1:8" x14ac:dyDescent="0.25">
      <c r="A28" s="26">
        <f>'[12]01-15-16'!A30</f>
        <v>0</v>
      </c>
      <c r="B28" s="26">
        <f>'[12]01-15-16'!B30</f>
        <v>0</v>
      </c>
      <c r="C28" s="26">
        <f>'[12]01-15-16'!E30</f>
        <v>0</v>
      </c>
      <c r="D28" s="26">
        <f>'[12]01-15-16'!F30</f>
        <v>0</v>
      </c>
      <c r="E28" s="26">
        <f>'[12]01-15-16'!G30</f>
        <v>0</v>
      </c>
      <c r="F28" s="26">
        <f>'[12]01-15-16'!H30</f>
        <v>0</v>
      </c>
      <c r="G28" s="26">
        <f>'[12]01-15-16'!I30</f>
        <v>0</v>
      </c>
      <c r="H28" s="26">
        <f>'[12]01-15-16'!J30</f>
        <v>0</v>
      </c>
    </row>
    <row r="29" spans="1:8" ht="15.75" thickBot="1" x14ac:dyDescent="0.3">
      <c r="A29" s="26"/>
      <c r="B29" s="26" t="s">
        <v>293</v>
      </c>
      <c r="C29" s="26">
        <f>'[12]01-15-16'!E31</f>
        <v>0</v>
      </c>
      <c r="D29" s="26">
        <f>'[12]01-15-16'!F31</f>
        <v>0</v>
      </c>
      <c r="E29" s="26">
        <f>'[12]01-15-16'!G31</f>
        <v>0</v>
      </c>
      <c r="F29" s="26">
        <f>'[12]01-15-16'!H31</f>
        <v>0</v>
      </c>
      <c r="G29" s="26">
        <f>'[12]01-15-16'!I31</f>
        <v>0</v>
      </c>
      <c r="H29" s="26">
        <f>'[12]01-15-16'!J31</f>
        <v>0</v>
      </c>
    </row>
    <row r="30" spans="1:8" ht="16.5" thickTop="1" thickBot="1" x14ac:dyDescent="0.3">
      <c r="A30" s="29"/>
      <c r="B30" s="29" t="s">
        <v>82</v>
      </c>
      <c r="C30" s="29">
        <f>SUM(C8:C29)/2</f>
        <v>47946</v>
      </c>
      <c r="D30" s="29">
        <f t="shared" ref="D30:H30" si="4">SUM(D8:D29)/2</f>
        <v>36121.519999999997</v>
      </c>
      <c r="E30" s="29">
        <f t="shared" si="4"/>
        <v>38534</v>
      </c>
      <c r="F30" s="29">
        <f t="shared" si="4"/>
        <v>4445.0899999999992</v>
      </c>
      <c r="G30" s="29">
        <f t="shared" si="4"/>
        <v>38277</v>
      </c>
      <c r="H30" s="29">
        <f t="shared" si="4"/>
        <v>41090</v>
      </c>
    </row>
    <row r="31" spans="1:8" ht="15.75" thickTop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28" workbookViewId="0">
      <selection activeCell="J63" sqref="J63"/>
    </sheetView>
  </sheetViews>
  <sheetFormatPr defaultRowHeight="15" x14ac:dyDescent="0.25"/>
  <cols>
    <col min="1" max="1" width="23.28515625" bestFit="1" customWidth="1"/>
    <col min="2" max="2" width="31.28515625" bestFit="1" customWidth="1"/>
    <col min="3" max="4" width="8.42578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6" t="s">
        <v>0</v>
      </c>
      <c r="B1" s="19"/>
      <c r="C1" s="18"/>
      <c r="D1" s="18"/>
      <c r="E1" s="18"/>
      <c r="F1" s="18"/>
      <c r="G1" s="83"/>
      <c r="H1" s="83"/>
    </row>
    <row r="2" spans="1:8" x14ac:dyDescent="0.25">
      <c r="A2" s="16" t="str">
        <f>[1]Sheet1!$A$2</f>
        <v>BUDGET 2024-2025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">
        <v>83</v>
      </c>
      <c r="B3" s="19"/>
      <c r="C3" s="18"/>
      <c r="D3" s="18"/>
      <c r="E3" s="18"/>
      <c r="F3" s="18"/>
      <c r="G3" s="83"/>
      <c r="H3" s="83"/>
    </row>
    <row r="4" spans="1:8" x14ac:dyDescent="0.25">
      <c r="A4" s="14"/>
      <c r="B4" s="14"/>
      <c r="C4" s="15"/>
      <c r="D4" s="15"/>
      <c r="E4" s="15"/>
      <c r="F4" s="15"/>
      <c r="G4" s="82"/>
      <c r="H4" s="82"/>
    </row>
    <row r="5" spans="1:8" x14ac:dyDescent="0.25">
      <c r="A5" s="20" t="s">
        <v>35</v>
      </c>
      <c r="B5" s="20" t="s">
        <v>36</v>
      </c>
      <c r="C5" s="21" t="str">
        <f>[1]Sheet1!F2</f>
        <v>2022-23</v>
      </c>
      <c r="D5" s="21" t="str">
        <f>[1]Sheet1!G2</f>
        <v>2022-23</v>
      </c>
      <c r="E5" s="21" t="str">
        <f>[1]Sheet1!H2</f>
        <v>2023-24</v>
      </c>
      <c r="F5" s="21" t="str">
        <f>[1]Sheet1!I2</f>
        <v>2023-24</v>
      </c>
      <c r="G5" s="21" t="str">
        <f>[1]Sheet1!J2</f>
        <v>2023-24</v>
      </c>
      <c r="H5" s="21" t="str">
        <f>[1]Sheet1!K2</f>
        <v>2024-25</v>
      </c>
    </row>
    <row r="6" spans="1:8" x14ac:dyDescent="0.25">
      <c r="A6" s="20" t="s">
        <v>37</v>
      </c>
      <c r="B6" s="20"/>
      <c r="C6" s="21" t="str">
        <f>[1]Sheet1!F3</f>
        <v>REVISED</v>
      </c>
      <c r="D6" s="21" t="str">
        <f>[1]Sheet1!G3</f>
        <v>ACTUAL</v>
      </c>
      <c r="E6" s="21" t="str">
        <f>[1]Sheet1!H3</f>
        <v>ADOPTED</v>
      </c>
      <c r="F6" s="21" t="str">
        <f>[1]Sheet1!I3</f>
        <v>ACTUAL</v>
      </c>
      <c r="G6" s="21" t="str">
        <f>[1]Sheet1!J3</f>
        <v xml:space="preserve"> REVISED </v>
      </c>
      <c r="H6" s="21" t="str">
        <f>[1]Sheet1!K3</f>
        <v>PROPOSED</v>
      </c>
    </row>
    <row r="7" spans="1:8" ht="15.75" thickBot="1" x14ac:dyDescent="0.3">
      <c r="A7" s="68" t="s">
        <v>4</v>
      </c>
      <c r="B7" s="68"/>
      <c r="C7" s="23" t="str">
        <f>[1]Sheet1!F4</f>
        <v xml:space="preserve"> BUDGET</v>
      </c>
      <c r="D7" s="23"/>
      <c r="E7" s="23" t="str">
        <f>[1]Sheet1!H4</f>
        <v xml:space="preserve"> BUDGET</v>
      </c>
      <c r="F7" s="23" t="str">
        <f>[1]Sheet1!I4</f>
        <v>SIX MONTHS</v>
      </c>
      <c r="G7" s="23" t="str">
        <f>[1]Sheet1!J4</f>
        <v xml:space="preserve"> BUDGET</v>
      </c>
      <c r="H7" s="23" t="str">
        <f>[1]Sheet1!K4</f>
        <v xml:space="preserve"> BUDGET</v>
      </c>
    </row>
    <row r="8" spans="1:8" ht="15.75" thickTop="1" x14ac:dyDescent="0.25">
      <c r="A8" s="27" t="str">
        <f>'[12]01-15-23'!A10</f>
        <v xml:space="preserve"> 01-5101-15-23                          </v>
      </c>
      <c r="B8" s="27" t="str">
        <f>'[12]01-15-23'!B10</f>
        <v xml:space="preserve"> SALARIES             </v>
      </c>
      <c r="C8" s="27">
        <f>'[12]01-15-23'!E10</f>
        <v>2942533</v>
      </c>
      <c r="D8" s="27">
        <f>'[12]01-15-23'!F10</f>
        <v>2909502.29</v>
      </c>
      <c r="E8" s="27">
        <f>'[12]01-15-23'!G10</f>
        <v>3161416</v>
      </c>
      <c r="F8" s="27">
        <f>'[12]01-15-23'!H10</f>
        <v>1493436.2</v>
      </c>
      <c r="G8" s="27">
        <f>'[12]01-15-23'!I10</f>
        <v>3123373</v>
      </c>
      <c r="H8" s="27">
        <f>'[12]01-15-23'!J10</f>
        <v>3361088</v>
      </c>
    </row>
    <row r="9" spans="1:8" x14ac:dyDescent="0.25">
      <c r="A9" s="27" t="str">
        <f>'[12]01-15-23'!A11</f>
        <v xml:space="preserve"> 01-5106-15-23                          </v>
      </c>
      <c r="B9" s="27" t="str">
        <f>'[12]01-15-23'!B11</f>
        <v xml:space="preserve"> OVERTIME             </v>
      </c>
      <c r="C9" s="27">
        <f>'[12]01-15-23'!E11</f>
        <v>130000</v>
      </c>
      <c r="D9" s="27">
        <f>'[12]01-15-23'!F11</f>
        <v>187194.71</v>
      </c>
      <c r="E9" s="27">
        <f>'[12]01-15-23'!G11</f>
        <v>150000</v>
      </c>
      <c r="F9" s="27">
        <f>'[12]01-15-23'!H11</f>
        <v>159132.94</v>
      </c>
      <c r="G9" s="27">
        <f>'[12]01-15-23'!I11</f>
        <v>400000</v>
      </c>
      <c r="H9" s="27">
        <f>'[12]01-15-23'!J11</f>
        <v>200000</v>
      </c>
    </row>
    <row r="10" spans="1:8" x14ac:dyDescent="0.25">
      <c r="A10" s="27" t="str">
        <f>'[12]01-15-23'!A12</f>
        <v xml:space="preserve"> 01-5107-15-23                          </v>
      </c>
      <c r="B10" s="27" t="str">
        <f>'[12]01-15-23'!B12</f>
        <v xml:space="preserve"> HOLIDAY PAY          </v>
      </c>
      <c r="C10" s="27">
        <f>'[12]01-15-23'!E12</f>
        <v>210600</v>
      </c>
      <c r="D10" s="27">
        <f>'[12]01-15-23'!F12</f>
        <v>207124.43</v>
      </c>
      <c r="E10" s="27">
        <f>'[12]01-15-23'!G12</f>
        <v>210600</v>
      </c>
      <c r="F10" s="27">
        <f>'[12]01-15-23'!H12</f>
        <v>130863.46</v>
      </c>
      <c r="G10" s="27">
        <f>'[12]01-15-23'!I12</f>
        <v>210600</v>
      </c>
      <c r="H10" s="27">
        <f>'[12]01-15-23'!J12</f>
        <v>210600</v>
      </c>
    </row>
    <row r="11" spans="1:8" x14ac:dyDescent="0.25">
      <c r="A11" s="27" t="str">
        <f>'[12]01-15-23'!A13</f>
        <v xml:space="preserve"> 01-5110-15-23                          </v>
      </c>
      <c r="B11" s="27" t="str">
        <f>'[12]01-15-23'!B13</f>
        <v xml:space="preserve"> LONGEVITY            </v>
      </c>
      <c r="C11" s="27">
        <f>'[12]01-15-23'!E13</f>
        <v>31500</v>
      </c>
      <c r="D11" s="27">
        <f>'[12]01-15-23'!F13</f>
        <v>31500</v>
      </c>
      <c r="E11" s="27">
        <f>'[12]01-15-23'!G13</f>
        <v>33960</v>
      </c>
      <c r="F11" s="27">
        <f>'[12]01-15-23'!H13</f>
        <v>33770</v>
      </c>
      <c r="G11" s="27">
        <f>'[12]01-15-23'!I13</f>
        <v>35005</v>
      </c>
      <c r="H11" s="27">
        <f>'[12]01-15-23'!J13</f>
        <v>31680</v>
      </c>
    </row>
    <row r="12" spans="1:8" x14ac:dyDescent="0.25">
      <c r="A12" s="27" t="str">
        <f>'[12]01-15-23'!A14</f>
        <v xml:space="preserve"> 01-5111-15-23                          </v>
      </c>
      <c r="B12" s="27" t="str">
        <f>'[12]01-15-23'!B14</f>
        <v xml:space="preserve"> RETIREMENT           </v>
      </c>
      <c r="C12" s="27">
        <f>'[12]01-15-23'!E14</f>
        <v>440391</v>
      </c>
      <c r="D12" s="27">
        <f>'[12]01-15-23'!F14</f>
        <v>443038.83</v>
      </c>
      <c r="E12" s="27">
        <f>'[12]01-15-23'!G14</f>
        <v>491739</v>
      </c>
      <c r="F12" s="27">
        <f>'[12]01-15-23'!H14</f>
        <v>248141.88</v>
      </c>
      <c r="G12" s="27">
        <f>'[12]01-15-23'!I14</f>
        <v>519586</v>
      </c>
      <c r="H12" s="27">
        <f>'[12]01-15-23'!J14</f>
        <v>534120</v>
      </c>
    </row>
    <row r="13" spans="1:8" x14ac:dyDescent="0.25">
      <c r="A13" s="27" t="str">
        <f>'[12]01-15-23'!A15</f>
        <v xml:space="preserve"> 01-5112-15-23                          </v>
      </c>
      <c r="B13" s="27" t="str">
        <f>'[12]01-15-23'!B15</f>
        <v xml:space="preserve"> FICA                 </v>
      </c>
      <c r="C13" s="27">
        <f>'[12]01-15-23'!E15</f>
        <v>262760</v>
      </c>
      <c r="D13" s="27">
        <f>'[12]01-15-23'!F15</f>
        <v>259906.82</v>
      </c>
      <c r="E13" s="27">
        <f>'[12]01-15-23'!G15</f>
        <v>287161</v>
      </c>
      <c r="F13" s="27">
        <f>'[12]01-15-23'!H15</f>
        <v>142196.25</v>
      </c>
      <c r="G13" s="27">
        <f>'[12]01-15-23'!I15</f>
        <v>297505</v>
      </c>
      <c r="H13" s="27">
        <f>'[12]01-15-23'!J15</f>
        <v>305095</v>
      </c>
    </row>
    <row r="14" spans="1:8" x14ac:dyDescent="0.25">
      <c r="A14" s="27" t="str">
        <f>'[12]01-15-23'!A16</f>
        <v xml:space="preserve"> 01-5113-15-23                          </v>
      </c>
      <c r="B14" s="27" t="str">
        <f>'[12]01-15-23'!B16</f>
        <v xml:space="preserve"> FRRF                 </v>
      </c>
      <c r="C14" s="27">
        <f>'[12]01-15-23'!E16</f>
        <v>1872</v>
      </c>
      <c r="D14" s="27">
        <f>'[12]01-15-23'!F16</f>
        <v>0</v>
      </c>
      <c r="E14" s="27">
        <f>'[12]01-15-23'!G16</f>
        <v>1872</v>
      </c>
      <c r="F14" s="27">
        <f>'[12]01-15-23'!H16</f>
        <v>0</v>
      </c>
      <c r="G14" s="27">
        <f>'[12]01-15-23'!I16</f>
        <v>0</v>
      </c>
      <c r="H14" s="27">
        <f>'[12]01-15-23'!J16</f>
        <v>0</v>
      </c>
    </row>
    <row r="15" spans="1:8" x14ac:dyDescent="0.25">
      <c r="A15" s="27" t="str">
        <f>'[12]01-15-23'!A17</f>
        <v xml:space="preserve"> 01-5116-15-23                          </v>
      </c>
      <c r="B15" s="27" t="s">
        <v>49</v>
      </c>
      <c r="C15" s="27">
        <f>'[12]01-15-23'!E17</f>
        <v>339302</v>
      </c>
      <c r="D15" s="27">
        <f>'[12]01-15-23'!F17</f>
        <v>333455.2</v>
      </c>
      <c r="E15" s="27">
        <f>'[12]01-15-23'!G17</f>
        <v>327752</v>
      </c>
      <c r="F15" s="27">
        <f>'[12]01-15-23'!H17</f>
        <v>156118.91</v>
      </c>
      <c r="G15" s="27">
        <f>'[12]01-15-23'!I17</f>
        <v>329373</v>
      </c>
      <c r="H15" s="27">
        <f>'[12]01-15-23'!J17</f>
        <v>382498</v>
      </c>
    </row>
    <row r="16" spans="1:8" x14ac:dyDescent="0.25">
      <c r="A16" s="27" t="str">
        <f>'[12]01-15-23'!A18</f>
        <v xml:space="preserve"> 01-5117-15-23                          </v>
      </c>
      <c r="B16" s="27" t="str">
        <f>'[12]01-15-23'!B18</f>
        <v xml:space="preserve"> HALF TIME PAY - FIRE </v>
      </c>
      <c r="C16" s="27">
        <f>'[12]01-15-23'!E18</f>
        <v>62400</v>
      </c>
      <c r="D16" s="27">
        <f>'[12]01-15-23'!F18</f>
        <v>64349.69</v>
      </c>
      <c r="E16" s="27">
        <f>'[12]01-15-23'!G18</f>
        <v>62400</v>
      </c>
      <c r="F16" s="27">
        <f>'[12]01-15-23'!H18</f>
        <v>34267.68</v>
      </c>
      <c r="G16" s="27">
        <f>'[12]01-15-23'!I18</f>
        <v>62400</v>
      </c>
      <c r="H16" s="27">
        <f>'[12]01-15-23'!J18</f>
        <v>59400</v>
      </c>
    </row>
    <row r="17" spans="1:8" x14ac:dyDescent="0.25">
      <c r="A17" s="27" t="str">
        <f>'[12]01-15-23'!A19</f>
        <v xml:space="preserve"> 01-5118-15-23                          </v>
      </c>
      <c r="B17" s="27" t="str">
        <f>'[12]01-15-23'!B19</f>
        <v xml:space="preserve"> WORKER COMPENSATION  </v>
      </c>
      <c r="C17" s="27">
        <f>'[12]01-15-23'!E19</f>
        <v>108238</v>
      </c>
      <c r="D17" s="27">
        <f>'[12]01-15-23'!F19</f>
        <v>105868.06</v>
      </c>
      <c r="E17" s="27">
        <f>'[12]01-15-23'!G19</f>
        <v>108036</v>
      </c>
      <c r="F17" s="27">
        <f>'[12]01-15-23'!H19</f>
        <v>52679.12</v>
      </c>
      <c r="G17" s="27">
        <f>'[12]01-15-23'!I19</f>
        <v>112051</v>
      </c>
      <c r="H17" s="27">
        <f>'[12]01-15-23'!J19</f>
        <v>76239</v>
      </c>
    </row>
    <row r="18" spans="1:8" x14ac:dyDescent="0.25">
      <c r="A18" s="27" t="str">
        <f>'[12]01-15-23'!A20</f>
        <v xml:space="preserve"> 01-5119-15-23                          </v>
      </c>
      <c r="B18" s="27" t="str">
        <f>'[12]01-15-23'!B20</f>
        <v xml:space="preserve"> OTHER PAYROLL EXPENS </v>
      </c>
      <c r="C18" s="27">
        <f>'[12]01-15-23'!E20</f>
        <v>126058</v>
      </c>
      <c r="D18" s="27">
        <f>'[12]01-15-23'!F20</f>
        <v>124451.29</v>
      </c>
      <c r="E18" s="27">
        <f>'[12]01-15-23'!G20</f>
        <v>129060</v>
      </c>
      <c r="F18" s="27">
        <f>'[12]01-15-23'!H20</f>
        <v>60859.97</v>
      </c>
      <c r="G18" s="27">
        <f>'[12]01-15-23'!I20</f>
        <v>124772</v>
      </c>
      <c r="H18" s="27">
        <f>'[12]01-15-23'!J20</f>
        <v>122860</v>
      </c>
    </row>
    <row r="19" spans="1:8" x14ac:dyDescent="0.25">
      <c r="A19" s="26"/>
      <c r="B19" s="26" t="s">
        <v>57</v>
      </c>
      <c r="C19" s="26">
        <f t="shared" ref="C19:H19" si="0">SUM(C8:C18)</f>
        <v>4655654</v>
      </c>
      <c r="D19" s="26">
        <f t="shared" si="0"/>
        <v>4666391.32</v>
      </c>
      <c r="E19" s="26">
        <f t="shared" si="0"/>
        <v>4963996</v>
      </c>
      <c r="F19" s="26">
        <f t="shared" si="0"/>
        <v>2511466.4100000006</v>
      </c>
      <c r="G19" s="26">
        <f t="shared" si="0"/>
        <v>5214665</v>
      </c>
      <c r="H19" s="26">
        <f t="shared" si="0"/>
        <v>5283580</v>
      </c>
    </row>
    <row r="20" spans="1:8" x14ac:dyDescent="0.25">
      <c r="A20" s="27" t="str">
        <f>'[12]01-15-23'!A22</f>
        <v xml:space="preserve"> 01-5201-15-23                          </v>
      </c>
      <c r="B20" s="27" t="str">
        <f>'[12]01-15-23'!B22</f>
        <v xml:space="preserve"> OFFICE SUPPLIES      </v>
      </c>
      <c r="C20" s="27">
        <f>'[12]01-15-23'!E22</f>
        <v>3500</v>
      </c>
      <c r="D20" s="27">
        <f>'[12]01-15-23'!F22</f>
        <v>3387.99</v>
      </c>
      <c r="E20" s="27">
        <f>'[12]01-15-23'!G22</f>
        <v>3500</v>
      </c>
      <c r="F20" s="27">
        <f>'[12]01-15-23'!H22</f>
        <v>975.15</v>
      </c>
      <c r="G20" s="27">
        <f>'[12]01-15-23'!I22</f>
        <v>3500</v>
      </c>
      <c r="H20" s="27">
        <f>'[12]01-15-23'!J22</f>
        <v>3500</v>
      </c>
    </row>
    <row r="21" spans="1:8" x14ac:dyDescent="0.25">
      <c r="A21" s="27" t="str">
        <f>'[12]01-15-23'!A23</f>
        <v xml:space="preserve"> 01-5202-15-23                          </v>
      </c>
      <c r="B21" s="27" t="str">
        <f>'[12]01-15-23'!B23</f>
        <v xml:space="preserve"> POSTAGE              </v>
      </c>
      <c r="C21" s="27">
        <f>'[12]01-15-23'!E23</f>
        <v>200</v>
      </c>
      <c r="D21" s="27">
        <f>'[12]01-15-23'!F23</f>
        <v>82.99</v>
      </c>
      <c r="E21" s="27">
        <f>'[12]01-15-23'!G23</f>
        <v>200</v>
      </c>
      <c r="F21" s="27">
        <f>'[12]01-15-23'!H23</f>
        <v>11.61</v>
      </c>
      <c r="G21" s="27">
        <f>'[12]01-15-23'!I23</f>
        <v>200</v>
      </c>
      <c r="H21" s="27">
        <f>'[12]01-15-23'!J23</f>
        <v>200</v>
      </c>
    </row>
    <row r="22" spans="1:8" x14ac:dyDescent="0.25">
      <c r="A22" s="27" t="str">
        <f>'[12]01-15-23'!A24</f>
        <v xml:space="preserve"> 01-5206-15-23                          </v>
      </c>
      <c r="B22" s="27" t="str">
        <f>'[12]01-15-23'!B24</f>
        <v xml:space="preserve"> FUELS OILS LUBRICANT </v>
      </c>
      <c r="C22" s="27">
        <f>'[12]01-15-23'!E24</f>
        <v>65000</v>
      </c>
      <c r="D22" s="27">
        <f>'[12]01-15-23'!F24</f>
        <v>48067.55</v>
      </c>
      <c r="E22" s="27">
        <f>'[12]01-15-23'!G24</f>
        <v>55000</v>
      </c>
      <c r="F22" s="27">
        <f>'[12]01-15-23'!H24</f>
        <v>20616.75</v>
      </c>
      <c r="G22" s="27">
        <f>'[12]01-15-23'!I24</f>
        <v>55000</v>
      </c>
      <c r="H22" s="27">
        <f>'[12]01-15-23'!J24</f>
        <v>55000</v>
      </c>
    </row>
    <row r="23" spans="1:8" x14ac:dyDescent="0.25">
      <c r="A23" s="27" t="str">
        <f>'[12]01-15-23'!A25</f>
        <v xml:space="preserve"> 01-5207-15-23                          </v>
      </c>
      <c r="B23" s="27" t="str">
        <f>'[12]01-15-23'!B25</f>
        <v xml:space="preserve"> SMALL TOOLS AND INST </v>
      </c>
      <c r="C23" s="27">
        <f>'[12]01-15-23'!E25</f>
        <v>37000</v>
      </c>
      <c r="D23" s="27">
        <f>'[12]01-15-23'!F25</f>
        <v>36975.32</v>
      </c>
      <c r="E23" s="27">
        <f>'[12]01-15-23'!G25</f>
        <v>37000</v>
      </c>
      <c r="F23" s="27">
        <f>'[12]01-15-23'!H25</f>
        <v>14051.16</v>
      </c>
      <c r="G23" s="27">
        <f>'[12]01-15-23'!I25</f>
        <v>41500</v>
      </c>
      <c r="H23" s="27">
        <f>'[12]01-15-23'!J25</f>
        <v>43550</v>
      </c>
    </row>
    <row r="24" spans="1:8" x14ac:dyDescent="0.25">
      <c r="A24" s="27" t="str">
        <f>'[12]01-15-23'!A26</f>
        <v xml:space="preserve"> 01-5208-15-23                          </v>
      </c>
      <c r="B24" s="27" t="str">
        <f>'[12]01-15-23'!B26</f>
        <v xml:space="preserve"> CLEANING SUPPLIES    </v>
      </c>
      <c r="C24" s="27">
        <f>'[12]01-15-23'!E26</f>
        <v>3500</v>
      </c>
      <c r="D24" s="27">
        <f>'[12]01-15-23'!F26</f>
        <v>3499.22</v>
      </c>
      <c r="E24" s="27">
        <f>'[12]01-15-23'!G26</f>
        <v>3500</v>
      </c>
      <c r="F24" s="27">
        <f>'[12]01-15-23'!H26</f>
        <v>2551.5300000000002</v>
      </c>
      <c r="G24" s="27">
        <f>'[12]01-15-23'!I26</f>
        <v>3500</v>
      </c>
      <c r="H24" s="27">
        <f>'[12]01-15-23'!J26</f>
        <v>3500</v>
      </c>
    </row>
    <row r="25" spans="1:8" x14ac:dyDescent="0.25">
      <c r="A25" s="27" t="str">
        <f>'[12]01-15-23'!A27</f>
        <v xml:space="preserve"> 01-5209-15-23                          </v>
      </c>
      <c r="B25" s="27" t="str">
        <f>'[12]01-15-23'!B27</f>
        <v xml:space="preserve"> CHEMICAL &amp; MEDICAL S </v>
      </c>
      <c r="C25" s="27">
        <f>'[12]01-15-23'!E27</f>
        <v>3750</v>
      </c>
      <c r="D25" s="27">
        <f>'[12]01-15-23'!F27</f>
        <v>3747.41</v>
      </c>
      <c r="E25" s="27">
        <f>'[12]01-15-23'!G27</f>
        <v>4250</v>
      </c>
      <c r="F25" s="27">
        <f>'[12]01-15-23'!H27</f>
        <v>3607.62</v>
      </c>
      <c r="G25" s="27">
        <f>'[12]01-15-23'!I27</f>
        <v>4250</v>
      </c>
      <c r="H25" s="27">
        <f>'[12]01-15-23'!J27</f>
        <v>4750</v>
      </c>
    </row>
    <row r="26" spans="1:8" x14ac:dyDescent="0.25">
      <c r="A26" s="27" t="str">
        <f>'[12]01-15-23'!A28</f>
        <v xml:space="preserve"> 01-5299-15-23                          </v>
      </c>
      <c r="B26" s="27" t="str">
        <f>'[12]01-15-23'!B28</f>
        <v xml:space="preserve"> MISCELLANEOUS SUPPLI </v>
      </c>
      <c r="C26" s="27">
        <f>'[12]01-15-23'!E28</f>
        <v>625</v>
      </c>
      <c r="D26" s="27">
        <f>'[12]01-15-23'!F28</f>
        <v>722.24</v>
      </c>
      <c r="E26" s="27">
        <f>'[12]01-15-23'!G28</f>
        <v>750</v>
      </c>
      <c r="F26" s="27">
        <f>'[12]01-15-23'!H28</f>
        <v>1420.44</v>
      </c>
      <c r="G26" s="27">
        <f>'[12]01-15-23'!I28</f>
        <v>1500</v>
      </c>
      <c r="H26" s="27">
        <f>'[12]01-15-23'!J28</f>
        <v>1500</v>
      </c>
    </row>
    <row r="27" spans="1:8" x14ac:dyDescent="0.25">
      <c r="A27" s="26"/>
      <c r="B27" s="26" t="s">
        <v>39</v>
      </c>
      <c r="C27" s="26">
        <f t="shared" ref="C27:H27" si="1">SUM(C20:C26)</f>
        <v>113575</v>
      </c>
      <c r="D27" s="26">
        <f t="shared" si="1"/>
        <v>96482.720000000016</v>
      </c>
      <c r="E27" s="26">
        <f t="shared" si="1"/>
        <v>104200</v>
      </c>
      <c r="F27" s="26">
        <f t="shared" si="1"/>
        <v>43234.26</v>
      </c>
      <c r="G27" s="26">
        <f t="shared" si="1"/>
        <v>109450</v>
      </c>
      <c r="H27" s="26">
        <f t="shared" si="1"/>
        <v>112000</v>
      </c>
    </row>
    <row r="28" spans="1:8" x14ac:dyDescent="0.25">
      <c r="A28" s="27" t="str">
        <f>'[12]01-15-23'!A30</f>
        <v xml:space="preserve"> 01-5302-15-23                          </v>
      </c>
      <c r="B28" s="27" t="str">
        <f>'[12]01-15-23'!B30</f>
        <v xml:space="preserve"> BUILDING MAINTENANCE </v>
      </c>
      <c r="C28" s="27">
        <f>'[12]01-15-23'!E30</f>
        <v>7000</v>
      </c>
      <c r="D28" s="27">
        <f>'[12]01-15-23'!F30</f>
        <v>4216.42</v>
      </c>
      <c r="E28" s="27">
        <f>'[12]01-15-23'!G30</f>
        <v>7800</v>
      </c>
      <c r="F28" s="27">
        <f>'[12]01-15-23'!H30</f>
        <v>7020.66</v>
      </c>
      <c r="G28" s="27">
        <f>'[12]01-15-23'!I30</f>
        <v>10490</v>
      </c>
      <c r="H28" s="27">
        <f>'[12]01-15-23'!J30</f>
        <v>7800</v>
      </c>
    </row>
    <row r="29" spans="1:8" x14ac:dyDescent="0.25">
      <c r="A29" s="27" t="str">
        <f>'[12]01-15-23'!A31</f>
        <v xml:space="preserve"> 01-5304-15-23                          </v>
      </c>
      <c r="B29" s="27" t="str">
        <f>'[12]01-15-23'!B31</f>
        <v xml:space="preserve"> MACHINERY &amp; EQUIPMEN </v>
      </c>
      <c r="C29" s="27">
        <f>'[12]01-15-23'!E31</f>
        <v>7000</v>
      </c>
      <c r="D29" s="27">
        <f>'[12]01-15-23'!F31</f>
        <v>6982.81</v>
      </c>
      <c r="E29" s="27">
        <f>'[12]01-15-23'!G31</f>
        <v>7500</v>
      </c>
      <c r="F29" s="27">
        <f>'[12]01-15-23'!H31</f>
        <v>5683.15</v>
      </c>
      <c r="G29" s="27">
        <f>'[12]01-15-23'!I31</f>
        <v>7500</v>
      </c>
      <c r="H29" s="27">
        <f>'[12]01-15-23'!J31</f>
        <v>8000</v>
      </c>
    </row>
    <row r="30" spans="1:8" x14ac:dyDescent="0.25">
      <c r="A30" s="27" t="str">
        <f>'[12]01-15-23'!A32</f>
        <v xml:space="preserve"> 01-5305-15-23                          </v>
      </c>
      <c r="B30" s="27" t="str">
        <f>'[12]01-15-23'!B32</f>
        <v xml:space="preserve"> VEHICLE MAINTENANCE  </v>
      </c>
      <c r="C30" s="27">
        <f>'[12]01-15-23'!E32</f>
        <v>45000</v>
      </c>
      <c r="D30" s="27">
        <f>'[12]01-15-23'!F32</f>
        <v>49406.13</v>
      </c>
      <c r="E30" s="27">
        <f>'[12]01-15-23'!G32</f>
        <v>45900</v>
      </c>
      <c r="F30" s="27">
        <f>'[12]01-15-23'!H32</f>
        <v>29363.61</v>
      </c>
      <c r="G30" s="27">
        <f>'[12]01-15-23'!I32</f>
        <v>45900</v>
      </c>
      <c r="H30" s="27">
        <f>'[12]01-15-23'!J32</f>
        <v>46800</v>
      </c>
    </row>
    <row r="31" spans="1:8" x14ac:dyDescent="0.25">
      <c r="A31" s="27" t="str">
        <f>'[12]01-15-23'!A33</f>
        <v xml:space="preserve"> 01-5309-15-23                          </v>
      </c>
      <c r="B31" s="27" t="str">
        <f>'[12]01-15-23'!B33</f>
        <v xml:space="preserve"> OFFICE EQUIPMENT MAI </v>
      </c>
      <c r="C31" s="27">
        <f>'[12]01-15-23'!E33</f>
        <v>1150</v>
      </c>
      <c r="D31" s="27">
        <f>'[12]01-15-23'!F33</f>
        <v>1105.81</v>
      </c>
      <c r="E31" s="27">
        <f>'[12]01-15-23'!G33</f>
        <v>1150</v>
      </c>
      <c r="F31" s="27">
        <f>'[12]01-15-23'!H33</f>
        <v>458.5</v>
      </c>
      <c r="G31" s="27">
        <f>'[12]01-15-23'!I33</f>
        <v>1150</v>
      </c>
      <c r="H31" s="27">
        <f>'[12]01-15-23'!J33</f>
        <v>1150</v>
      </c>
    </row>
    <row r="32" spans="1:8" x14ac:dyDescent="0.25">
      <c r="A32" s="27" t="str">
        <f>'[12]01-15-23'!A34</f>
        <v xml:space="preserve"> 01-5319-15-23                          </v>
      </c>
      <c r="B32" s="27" t="str">
        <f>'[12]01-15-23'!B34</f>
        <v xml:space="preserve"> SOFTWARE MAINTENANCE </v>
      </c>
      <c r="C32" s="27">
        <f>'[12]01-15-23'!E34</f>
        <v>12000</v>
      </c>
      <c r="D32" s="27">
        <f>'[12]01-15-23'!F34</f>
        <v>11404.51</v>
      </c>
      <c r="E32" s="27">
        <f>'[12]01-15-23'!G34</f>
        <v>12000</v>
      </c>
      <c r="F32" s="27">
        <f>'[12]01-15-23'!H34</f>
        <v>7714.51</v>
      </c>
      <c r="G32" s="27">
        <f>'[12]01-15-23'!I34</f>
        <v>12000</v>
      </c>
      <c r="H32" s="27">
        <f>'[12]01-15-23'!J34</f>
        <v>18400</v>
      </c>
    </row>
    <row r="33" spans="1:8" x14ac:dyDescent="0.25">
      <c r="A33" s="26"/>
      <c r="B33" s="26" t="s">
        <v>43</v>
      </c>
      <c r="C33" s="26">
        <f t="shared" ref="C33:H33" si="2">SUM(C28:C32)</f>
        <v>72150</v>
      </c>
      <c r="D33" s="26">
        <f t="shared" si="2"/>
        <v>73115.679999999993</v>
      </c>
      <c r="E33" s="26">
        <f t="shared" si="2"/>
        <v>74350</v>
      </c>
      <c r="F33" s="26">
        <f t="shared" si="2"/>
        <v>50240.43</v>
      </c>
      <c r="G33" s="26">
        <f t="shared" si="2"/>
        <v>77040</v>
      </c>
      <c r="H33" s="26">
        <f t="shared" si="2"/>
        <v>82150</v>
      </c>
    </row>
    <row r="34" spans="1:8" x14ac:dyDescent="0.25">
      <c r="A34" s="27" t="str">
        <f>'[12]01-15-23'!A36</f>
        <v xml:space="preserve"> 01-5401-15-23                          </v>
      </c>
      <c r="B34" s="27" t="str">
        <f>'[12]01-15-23'!B36</f>
        <v xml:space="preserve"> COMMUNICATIONS       </v>
      </c>
      <c r="C34" s="27">
        <f>'[12]01-15-23'!E36</f>
        <v>11000</v>
      </c>
      <c r="D34" s="27">
        <f>'[12]01-15-23'!F36</f>
        <v>11384.98</v>
      </c>
      <c r="E34" s="27">
        <f>'[12]01-15-23'!G36</f>
        <v>11000</v>
      </c>
      <c r="F34" s="27">
        <f>'[12]01-15-23'!H36</f>
        <v>6674.14</v>
      </c>
      <c r="G34" s="27">
        <f>'[12]01-15-23'!I36</f>
        <v>11000</v>
      </c>
      <c r="H34" s="27">
        <f>'[12]01-15-23'!J36</f>
        <v>11000</v>
      </c>
    </row>
    <row r="35" spans="1:8" x14ac:dyDescent="0.25">
      <c r="A35" s="27" t="str">
        <f>'[12]01-15-23'!A37</f>
        <v xml:space="preserve"> 01-5402-15-23                          </v>
      </c>
      <c r="B35" s="27" t="str">
        <f>'[12]01-15-23'!B37</f>
        <v xml:space="preserve"> DUES &amp; SUBSCRIPTIONS </v>
      </c>
      <c r="C35" s="27">
        <f>'[12]01-15-23'!E37</f>
        <v>3300</v>
      </c>
      <c r="D35" s="27">
        <f>'[12]01-15-23'!F37</f>
        <v>3314.96</v>
      </c>
      <c r="E35" s="27">
        <f>'[12]01-15-23'!G37</f>
        <v>3300</v>
      </c>
      <c r="F35" s="27">
        <f>'[12]01-15-23'!H37</f>
        <v>1041.2</v>
      </c>
      <c r="G35" s="27">
        <f>'[12]01-15-23'!I37</f>
        <v>3300</v>
      </c>
      <c r="H35" s="27">
        <f>'[12]01-15-23'!J37</f>
        <v>4000</v>
      </c>
    </row>
    <row r="36" spans="1:8" x14ac:dyDescent="0.25">
      <c r="A36" s="27" t="str">
        <f>'[12]01-15-23'!A38</f>
        <v xml:space="preserve"> 01-5403-15-23                          </v>
      </c>
      <c r="B36" s="27" t="str">
        <f>'[12]01-15-23'!B38</f>
        <v xml:space="preserve"> GENERAL INSURANCE    </v>
      </c>
      <c r="C36" s="27">
        <f>'[12]01-15-23'!E38</f>
        <v>37606</v>
      </c>
      <c r="D36" s="27">
        <f>'[12]01-15-23'!F38</f>
        <v>33898.129999999997</v>
      </c>
      <c r="E36" s="27">
        <f>'[12]01-15-23'!G38</f>
        <v>37606</v>
      </c>
      <c r="F36" s="27">
        <f>'[12]01-15-23'!H38</f>
        <v>20629.099999999999</v>
      </c>
      <c r="G36" s="27">
        <f>'[12]01-15-23'!I38</f>
        <v>37606</v>
      </c>
      <c r="H36" s="27">
        <f>'[12]01-15-23'!J38</f>
        <v>39911</v>
      </c>
    </row>
    <row r="37" spans="1:8" x14ac:dyDescent="0.25">
      <c r="A37" s="27" t="str">
        <f>'[12]01-15-23'!A39</f>
        <v xml:space="preserve"> 01-5404-15-23                          </v>
      </c>
      <c r="B37" s="27" t="str">
        <f>'[12]01-15-23'!B39</f>
        <v xml:space="preserve"> PROFESSIONAL FEES    </v>
      </c>
      <c r="C37" s="27">
        <f>'[12]01-15-23'!E39</f>
        <v>6500</v>
      </c>
      <c r="D37" s="27">
        <f>'[12]01-15-23'!F39</f>
        <v>6713.2</v>
      </c>
      <c r="E37" s="27">
        <f>'[12]01-15-23'!G39</f>
        <v>6500</v>
      </c>
      <c r="F37" s="27">
        <f>'[12]01-15-23'!H39</f>
        <v>4965</v>
      </c>
      <c r="G37" s="27">
        <f>'[12]01-15-23'!I39</f>
        <v>6500</v>
      </c>
      <c r="H37" s="27">
        <f>'[12]01-15-23'!J39</f>
        <v>6500</v>
      </c>
    </row>
    <row r="38" spans="1:8" x14ac:dyDescent="0.25">
      <c r="A38" s="27" t="str">
        <f>'[12]01-15-23'!A40</f>
        <v xml:space="preserve"> 01-5405-15-23                          </v>
      </c>
      <c r="B38" s="27" t="str">
        <f>'[12]01-15-23'!B40</f>
        <v xml:space="preserve"> ADVERTISING          </v>
      </c>
      <c r="C38" s="27">
        <f>'[12]01-15-23'!E40</f>
        <v>250</v>
      </c>
      <c r="D38" s="27">
        <f>'[12]01-15-23'!F40</f>
        <v>106.4</v>
      </c>
      <c r="E38" s="27">
        <f>'[12]01-15-23'!G40</f>
        <v>500</v>
      </c>
      <c r="F38" s="27">
        <f>'[12]01-15-23'!H40</f>
        <v>299.99</v>
      </c>
      <c r="G38" s="27">
        <f>'[12]01-15-23'!I40</f>
        <v>500</v>
      </c>
      <c r="H38" s="27">
        <f>'[12]01-15-23'!J40</f>
        <v>500</v>
      </c>
    </row>
    <row r="39" spans="1:8" x14ac:dyDescent="0.25">
      <c r="A39" s="27" t="str">
        <f>'[12]01-15-23'!A41</f>
        <v xml:space="preserve"> 01-5406-15-23                          </v>
      </c>
      <c r="B39" s="27" t="str">
        <f>'[12]01-15-23'!B41</f>
        <v xml:space="preserve"> TRAINING             </v>
      </c>
      <c r="C39" s="27">
        <f>'[12]01-15-23'!E41</f>
        <v>28000</v>
      </c>
      <c r="D39" s="27">
        <f>'[12]01-15-23'!F41</f>
        <v>30704.14</v>
      </c>
      <c r="E39" s="27">
        <f>'[12]01-15-23'!G41</f>
        <v>28750</v>
      </c>
      <c r="F39" s="27">
        <f>'[12]01-15-23'!H41</f>
        <v>18960.8</v>
      </c>
      <c r="G39" s="27">
        <f>'[12]01-15-23'!I41</f>
        <v>35590</v>
      </c>
      <c r="H39" s="27">
        <f>'[12]01-15-23'!J41</f>
        <v>32750</v>
      </c>
    </row>
    <row r="40" spans="1:8" x14ac:dyDescent="0.25">
      <c r="A40" s="27" t="str">
        <f>'[12]01-15-23'!A42</f>
        <v xml:space="preserve"> 01-5408-15-23                          </v>
      </c>
      <c r="B40" s="27" t="str">
        <f>'[12]01-15-23'!B42</f>
        <v xml:space="preserve"> ELECTRIC UTILITY SER </v>
      </c>
      <c r="C40" s="27">
        <f>'[12]01-15-23'!E42</f>
        <v>9178</v>
      </c>
      <c r="D40" s="27">
        <f>'[12]01-15-23'!F42</f>
        <v>8739.7900000000009</v>
      </c>
      <c r="E40" s="27">
        <f>'[12]01-15-23'!G42</f>
        <v>9178</v>
      </c>
      <c r="F40" s="27">
        <f>'[12]01-15-23'!H42</f>
        <v>3417.03</v>
      </c>
      <c r="G40" s="27">
        <f>'[12]01-15-23'!I42</f>
        <v>9178</v>
      </c>
      <c r="H40" s="27">
        <f>'[12]01-15-23'!J42</f>
        <v>9270</v>
      </c>
    </row>
    <row r="41" spans="1:8" x14ac:dyDescent="0.25">
      <c r="A41" s="27" t="str">
        <f>'[12]01-15-23'!A43</f>
        <v xml:space="preserve"> 01-5413-15-23                          </v>
      </c>
      <c r="B41" s="27" t="str">
        <f>'[12]01-15-23'!B43</f>
        <v xml:space="preserve"> TUITION REIMBURSEMEN </v>
      </c>
      <c r="C41" s="27">
        <f>'[12]01-15-23'!E43</f>
        <v>2000</v>
      </c>
      <c r="D41" s="27">
        <f>'[12]01-15-23'!F43</f>
        <v>1999.49</v>
      </c>
      <c r="E41" s="27">
        <f>'[12]01-15-23'!G43</f>
        <v>2000</v>
      </c>
      <c r="F41" s="27">
        <f>'[12]01-15-23'!H43</f>
        <v>0</v>
      </c>
      <c r="G41" s="27">
        <f>'[12]01-15-23'!I43</f>
        <v>2000</v>
      </c>
      <c r="H41" s="27">
        <f>'[12]01-15-23'!J43</f>
        <v>2000</v>
      </c>
    </row>
    <row r="42" spans="1:8" x14ac:dyDescent="0.25">
      <c r="A42" s="27" t="str">
        <f>'[12]01-15-23'!A44</f>
        <v xml:space="preserve"> 01-5415-15-23                          </v>
      </c>
      <c r="B42" s="27" t="str">
        <f>'[12]01-15-23'!B44</f>
        <v xml:space="preserve"> CRIME/FIRE PREVENTIO </v>
      </c>
      <c r="C42" s="27">
        <f>'[12]01-15-23'!E44</f>
        <v>2500</v>
      </c>
      <c r="D42" s="27">
        <f>'[12]01-15-23'!F44</f>
        <v>2489.5700000000002</v>
      </c>
      <c r="E42" s="27">
        <f>'[12]01-15-23'!G44</f>
        <v>2500</v>
      </c>
      <c r="F42" s="27">
        <f>'[12]01-15-23'!H44</f>
        <v>454.01</v>
      </c>
      <c r="G42" s="27">
        <f>'[12]01-15-23'!I44</f>
        <v>2500</v>
      </c>
      <c r="H42" s="27">
        <f>'[12]01-15-23'!J44</f>
        <v>3400</v>
      </c>
    </row>
    <row r="43" spans="1:8" x14ac:dyDescent="0.25">
      <c r="A43" s="27" t="str">
        <f>'[12]01-15-23'!A45</f>
        <v xml:space="preserve"> 01-5418-15-23                          </v>
      </c>
      <c r="B43" s="27" t="str">
        <f>'[12]01-15-23'!B45</f>
        <v xml:space="preserve"> AUTO ALLOWANCE       </v>
      </c>
      <c r="C43" s="27">
        <f>'[12]01-15-23'!E45</f>
        <v>6300</v>
      </c>
      <c r="D43" s="27">
        <f>'[12]01-15-23'!F45</f>
        <v>6283.09</v>
      </c>
      <c r="E43" s="27">
        <f>'[12]01-15-23'!G45</f>
        <v>6300</v>
      </c>
      <c r="F43" s="27">
        <f>'[12]01-15-23'!H45</f>
        <v>3045.84</v>
      </c>
      <c r="G43" s="27">
        <f>'[12]01-15-23'!I45</f>
        <v>6317</v>
      </c>
      <c r="H43" s="27">
        <f>'[12]01-15-23'!J45</f>
        <v>6300</v>
      </c>
    </row>
    <row r="44" spans="1:8" x14ac:dyDescent="0.25">
      <c r="A44" s="27" t="str">
        <f>'[12]01-15-23'!A46</f>
        <v xml:space="preserve"> 01-5440-15-23                          </v>
      </c>
      <c r="B44" s="27" t="str">
        <f>'[12]01-15-23'!B46</f>
        <v xml:space="preserve"> NATURAL GAS UTILITY  </v>
      </c>
      <c r="C44" s="27">
        <f>'[12]01-15-23'!E46</f>
        <v>6182</v>
      </c>
      <c r="D44" s="27">
        <f>'[12]01-15-23'!F46</f>
        <v>5533.25</v>
      </c>
      <c r="E44" s="27">
        <f>'[12]01-15-23'!G46</f>
        <v>6182</v>
      </c>
      <c r="F44" s="27">
        <f>'[12]01-15-23'!H46</f>
        <v>4240.1099999999997</v>
      </c>
      <c r="G44" s="27">
        <f>'[12]01-15-23'!I46</f>
        <v>6182</v>
      </c>
      <c r="H44" s="27">
        <f>'[12]01-15-23'!J46</f>
        <v>6244</v>
      </c>
    </row>
    <row r="45" spans="1:8" x14ac:dyDescent="0.25">
      <c r="A45" s="27" t="str">
        <f>'[12]01-15-23'!A47</f>
        <v xml:space="preserve"> 01-5441-15-23                          </v>
      </c>
      <c r="B45" s="27" t="str">
        <f>'[12]01-15-23'!B47</f>
        <v xml:space="preserve"> SOLID WASTE UTILITY  </v>
      </c>
      <c r="C45" s="27">
        <f>'[12]01-15-23'!E47</f>
        <v>3750</v>
      </c>
      <c r="D45" s="27">
        <f>'[12]01-15-23'!F47</f>
        <v>3542.4</v>
      </c>
      <c r="E45" s="27">
        <f>'[12]01-15-23'!G47</f>
        <v>3750</v>
      </c>
      <c r="F45" s="27">
        <f>'[12]01-15-23'!H47</f>
        <v>1842</v>
      </c>
      <c r="G45" s="27">
        <f>'[12]01-15-23'!I47</f>
        <v>3750</v>
      </c>
      <c r="H45" s="27">
        <f>'[12]01-15-23'!J47</f>
        <v>3900</v>
      </c>
    </row>
    <row r="46" spans="1:8" x14ac:dyDescent="0.25">
      <c r="A46" s="27" t="str">
        <f>'[12]01-15-23'!A48</f>
        <v xml:space="preserve"> 01-5442-15-23                          </v>
      </c>
      <c r="B46" s="27" t="str">
        <f>'[12]01-15-23'!B48</f>
        <v xml:space="preserve"> WATER/SEWER UTILITY  </v>
      </c>
      <c r="C46" s="27">
        <f>'[12]01-15-23'!E48</f>
        <v>6095</v>
      </c>
      <c r="D46" s="27">
        <f>'[12]01-15-23'!F48</f>
        <v>3853.94</v>
      </c>
      <c r="E46" s="27">
        <f>'[12]01-15-23'!G48</f>
        <v>6095</v>
      </c>
      <c r="F46" s="27">
        <f>'[12]01-15-23'!H48</f>
        <v>1817.5</v>
      </c>
      <c r="G46" s="27">
        <f>'[12]01-15-23'!I48</f>
        <v>6095</v>
      </c>
      <c r="H46" s="27">
        <f>'[12]01-15-23'!J48</f>
        <v>6278</v>
      </c>
    </row>
    <row r="47" spans="1:8" x14ac:dyDescent="0.25">
      <c r="A47" s="27" t="str">
        <f>'[12]01-15-23'!A49</f>
        <v xml:space="preserve"> 01-5446-15-23                          </v>
      </c>
      <c r="B47" s="27" t="str">
        <f>'[12]01-15-23'!B49</f>
        <v xml:space="preserve"> STORM WATER UTILITY  </v>
      </c>
      <c r="C47" s="27">
        <f>'[12]01-15-23'!E49</f>
        <v>1400</v>
      </c>
      <c r="D47" s="27">
        <f>'[12]01-15-23'!F49</f>
        <v>732.24</v>
      </c>
      <c r="E47" s="27">
        <f>'[12]01-15-23'!G49</f>
        <v>1400</v>
      </c>
      <c r="F47" s="27">
        <f>'[12]01-15-23'!H49</f>
        <v>366.12</v>
      </c>
      <c r="G47" s="27">
        <f>'[12]01-15-23'!I49</f>
        <v>1400</v>
      </c>
      <c r="H47" s="27">
        <f>'[12]01-15-23'!J49</f>
        <v>1400</v>
      </c>
    </row>
    <row r="48" spans="1:8" x14ac:dyDescent="0.25">
      <c r="A48" s="27" t="str">
        <f>'[12]01-15-23'!A50</f>
        <v xml:space="preserve"> 01-5450-15-23                          </v>
      </c>
      <c r="B48" s="27" t="str">
        <f>'[12]01-15-23'!B50</f>
        <v xml:space="preserve"> DEBT SERVICE         </v>
      </c>
      <c r="C48" s="27">
        <f>'[12]01-15-23'!E50</f>
        <v>0</v>
      </c>
      <c r="D48" s="27">
        <f>'[12]01-15-23'!F50</f>
        <v>0</v>
      </c>
      <c r="E48" s="27">
        <f>'[12]01-15-23'!G50</f>
        <v>0</v>
      </c>
      <c r="F48" s="27">
        <f>'[12]01-15-23'!H50</f>
        <v>0</v>
      </c>
      <c r="G48" s="27">
        <f>'[12]01-15-23'!I50</f>
        <v>0</v>
      </c>
      <c r="H48" s="27">
        <f>'[12]01-15-23'!J50</f>
        <v>0</v>
      </c>
    </row>
    <row r="49" spans="1:8" x14ac:dyDescent="0.25">
      <c r="A49" s="27" t="str">
        <f>'[12]01-15-23'!A51</f>
        <v xml:space="preserve"> 01-5455-15-23                          </v>
      </c>
      <c r="B49" s="27" t="str">
        <f>'[12]01-15-23'!B51</f>
        <v xml:space="preserve"> UNIFORM PURCHASE/REN </v>
      </c>
      <c r="C49" s="27">
        <f>'[12]01-15-23'!E51</f>
        <v>71495</v>
      </c>
      <c r="D49" s="27">
        <f>'[12]01-15-23'!F51</f>
        <v>71504.03</v>
      </c>
      <c r="E49" s="27">
        <f>'[12]01-15-23'!G51</f>
        <v>51500</v>
      </c>
      <c r="F49" s="27">
        <f>'[12]01-15-23'!H51</f>
        <v>28989.200000000001</v>
      </c>
      <c r="G49" s="27">
        <f>'[12]01-15-23'!I51</f>
        <v>60500</v>
      </c>
      <c r="H49" s="27">
        <f>'[12]01-15-23'!J51</f>
        <v>58500</v>
      </c>
    </row>
    <row r="50" spans="1:8" x14ac:dyDescent="0.25">
      <c r="A50" s="27" t="str">
        <f>'[12]01-15-23'!A52</f>
        <v xml:space="preserve"> 01-5460-15-23                          </v>
      </c>
      <c r="B50" s="27" t="str">
        <f>'[12]01-15-23'!B52</f>
        <v xml:space="preserve"> OFFICE EQUIPMENT REN </v>
      </c>
      <c r="C50" s="27">
        <f>'[12]01-15-23'!E52</f>
        <v>3000</v>
      </c>
      <c r="D50" s="27">
        <f>'[12]01-15-23'!F52</f>
        <v>2856</v>
      </c>
      <c r="E50" s="27">
        <f>'[12]01-15-23'!G52</f>
        <v>3000</v>
      </c>
      <c r="F50" s="27">
        <f>'[12]01-15-23'!H52</f>
        <v>1190</v>
      </c>
      <c r="G50" s="27">
        <f>'[12]01-15-23'!I52</f>
        <v>3000</v>
      </c>
      <c r="H50" s="27">
        <f>'[12]01-15-23'!J52</f>
        <v>3000</v>
      </c>
    </row>
    <row r="51" spans="1:8" x14ac:dyDescent="0.25">
      <c r="A51" s="27" t="str">
        <f>'[12]01-15-23'!A53</f>
        <v xml:space="preserve"> 01-5499-15-23                          </v>
      </c>
      <c r="B51" s="27" t="str">
        <f>'[12]01-15-23'!B53</f>
        <v xml:space="preserve"> MISCELLANEOUS SERVIC </v>
      </c>
      <c r="C51" s="27">
        <f>'[12]01-15-23'!E53</f>
        <v>2000</v>
      </c>
      <c r="D51" s="27">
        <f>'[12]01-15-23'!F53</f>
        <v>1752.81</v>
      </c>
      <c r="E51" s="27">
        <f>'[12]01-15-23'!G53</f>
        <v>2000</v>
      </c>
      <c r="F51" s="27">
        <f>'[12]01-15-23'!H53</f>
        <v>2000</v>
      </c>
      <c r="G51" s="27">
        <f>'[12]01-15-23'!I53</f>
        <v>2000</v>
      </c>
      <c r="H51" s="27">
        <f>'[12]01-15-23'!J53</f>
        <v>2000</v>
      </c>
    </row>
    <row r="52" spans="1:8" hidden="1" x14ac:dyDescent="0.25">
      <c r="A52" s="27">
        <f>'[12]01-15-23'!A54</f>
        <v>0</v>
      </c>
      <c r="B52" s="27">
        <f>'[12]01-15-23'!B54</f>
        <v>0</v>
      </c>
      <c r="C52" s="27">
        <f>'[12]01-15-23'!E54</f>
        <v>0</v>
      </c>
      <c r="D52" s="27">
        <f>'[12]01-15-23'!F54</f>
        <v>0</v>
      </c>
      <c r="E52" s="27">
        <f>'[12]01-15-23'!G54</f>
        <v>0</v>
      </c>
      <c r="F52" s="27">
        <f>'[12]01-15-23'!H54</f>
        <v>0</v>
      </c>
      <c r="G52" s="27">
        <f>'[12]01-15-23'!I54</f>
        <v>0</v>
      </c>
      <c r="H52" s="27">
        <f>'[12]01-15-23'!J54</f>
        <v>0</v>
      </c>
    </row>
    <row r="53" spans="1:8" x14ac:dyDescent="0.25">
      <c r="A53" s="26"/>
      <c r="B53" s="26" t="s">
        <v>40</v>
      </c>
      <c r="C53" s="26">
        <f t="shared" ref="C53:H53" si="3">SUM(C34:C52)</f>
        <v>200556</v>
      </c>
      <c r="D53" s="26">
        <f t="shared" si="3"/>
        <v>195408.42</v>
      </c>
      <c r="E53" s="26">
        <f t="shared" si="3"/>
        <v>181561</v>
      </c>
      <c r="F53" s="26">
        <f t="shared" si="3"/>
        <v>99932.04</v>
      </c>
      <c r="G53" s="26">
        <f t="shared" si="3"/>
        <v>197418</v>
      </c>
      <c r="H53" s="26">
        <f t="shared" si="3"/>
        <v>196953</v>
      </c>
    </row>
    <row r="54" spans="1:8" x14ac:dyDescent="0.25">
      <c r="A54" s="27" t="str">
        <f>'[12]01-15-23'!A57</f>
        <v xml:space="preserve"> 01-5503-15-23                          </v>
      </c>
      <c r="B54" s="27" t="str">
        <f>'[12]01-15-23'!B57</f>
        <v xml:space="preserve"> FURNITURE &amp; FIXTURES </v>
      </c>
      <c r="C54" s="27">
        <f>'[12]01-15-23'!E57</f>
        <v>2500</v>
      </c>
      <c r="D54" s="27">
        <f>'[12]01-15-23'!F57</f>
        <v>1958.7</v>
      </c>
      <c r="E54" s="27">
        <f>'[12]01-15-23'!G57</f>
        <v>3000</v>
      </c>
      <c r="F54" s="27">
        <f>'[12]01-15-23'!H57</f>
        <v>0</v>
      </c>
      <c r="G54" s="27">
        <f>'[12]01-15-23'!I57</f>
        <v>3000</v>
      </c>
      <c r="H54" s="27">
        <f>'[12]01-15-23'!J57</f>
        <v>3000</v>
      </c>
    </row>
    <row r="55" spans="1:8" x14ac:dyDescent="0.25">
      <c r="A55" s="27" t="str">
        <f>'[12]01-15-23'!A58</f>
        <v xml:space="preserve"> 01-5504-15-23                          </v>
      </c>
      <c r="B55" s="27" t="str">
        <f>'[12]01-15-23'!B58</f>
        <v xml:space="preserve"> MACHINERY &amp; EQUIPMEN </v>
      </c>
      <c r="C55" s="27">
        <f>'[12]01-15-23'!E58</f>
        <v>2500</v>
      </c>
      <c r="D55" s="27">
        <f>'[12]01-15-23'!F58</f>
        <v>9403.7999999999993</v>
      </c>
      <c r="E55" s="27">
        <f>'[12]01-15-23'!G58</f>
        <v>3000</v>
      </c>
      <c r="F55" s="27">
        <f>'[12]01-15-23'!H58</f>
        <v>0</v>
      </c>
      <c r="G55" s="27">
        <f>'[12]01-15-23'!I58</f>
        <v>3000</v>
      </c>
      <c r="H55" s="27">
        <f>'[12]01-15-23'!J58</f>
        <v>3000</v>
      </c>
    </row>
    <row r="56" spans="1:8" x14ac:dyDescent="0.25">
      <c r="A56" s="26"/>
      <c r="B56" s="26" t="s">
        <v>54</v>
      </c>
      <c r="C56" s="26">
        <f t="shared" ref="C56:H56" si="4">SUM(C54:C55)</f>
        <v>5000</v>
      </c>
      <c r="D56" s="26">
        <f t="shared" si="4"/>
        <v>11362.5</v>
      </c>
      <c r="E56" s="26">
        <f t="shared" si="4"/>
        <v>6000</v>
      </c>
      <c r="F56" s="26">
        <f t="shared" si="4"/>
        <v>0</v>
      </c>
      <c r="G56" s="26">
        <f t="shared" si="4"/>
        <v>6000</v>
      </c>
      <c r="H56" s="26">
        <f t="shared" si="4"/>
        <v>6000</v>
      </c>
    </row>
    <row r="57" spans="1:8" x14ac:dyDescent="0.25">
      <c r="A57" s="27" t="str">
        <f>'[12]01-15-23'!A60</f>
        <v xml:space="preserve"> 01-6504-15-23                          </v>
      </c>
      <c r="B57" s="27" t="str">
        <f>'[12]01-15-23'!B60</f>
        <v xml:space="preserve"> MACHINERY &amp; EQUIPMEN </v>
      </c>
      <c r="C57" s="27">
        <f>'[12]01-15-23'!E60</f>
        <v>0</v>
      </c>
      <c r="D57" s="27">
        <f>'[12]01-15-23'!F60</f>
        <v>0</v>
      </c>
      <c r="E57" s="27">
        <f>'[12]01-15-23'!G60</f>
        <v>50000</v>
      </c>
      <c r="F57" s="27">
        <f>'[12]01-15-23'!H60</f>
        <v>0</v>
      </c>
      <c r="G57" s="27">
        <f>'[12]01-15-23'!I60</f>
        <v>50000</v>
      </c>
      <c r="H57" s="27">
        <f>'[12]01-15-23'!J60</f>
        <v>14000</v>
      </c>
    </row>
    <row r="58" spans="1:8" x14ac:dyDescent="0.25">
      <c r="A58" s="27" t="str">
        <f>'[12]01-15-23'!A61</f>
        <v xml:space="preserve"> 01-6505-15-23                          </v>
      </c>
      <c r="B58" s="27" t="str">
        <f>'[12]01-15-23'!B61</f>
        <v xml:space="preserve"> MOTOR VEHICLES       </v>
      </c>
      <c r="C58" s="27">
        <f>'[12]01-15-23'!E61</f>
        <v>0</v>
      </c>
      <c r="D58" s="27">
        <f>'[12]01-15-23'!F61</f>
        <v>0</v>
      </c>
      <c r="E58" s="27">
        <f>'[12]01-15-23'!G61</f>
        <v>74000</v>
      </c>
      <c r="F58" s="27">
        <f>'[12]01-15-23'!H61</f>
        <v>63645.9</v>
      </c>
      <c r="G58" s="27">
        <f>'[12]01-15-23'!I61</f>
        <v>74000</v>
      </c>
      <c r="H58" s="27">
        <f>'[12]01-15-23'!J61</f>
        <v>0</v>
      </c>
    </row>
    <row r="59" spans="1:8" hidden="1" x14ac:dyDescent="0.25">
      <c r="A59" s="27">
        <f>'[12]01-15-23'!A62</f>
        <v>0</v>
      </c>
      <c r="B59" s="27">
        <f>'[12]01-15-23'!B62</f>
        <v>0</v>
      </c>
      <c r="C59" s="27">
        <f>'[12]01-15-23'!E62</f>
        <v>0</v>
      </c>
      <c r="D59" s="27">
        <f>'[12]01-15-23'!F62</f>
        <v>0</v>
      </c>
      <c r="E59" s="27">
        <f>'[12]01-15-23'!G62</f>
        <v>0</v>
      </c>
      <c r="F59" s="27">
        <f>'[12]01-15-23'!H62</f>
        <v>0</v>
      </c>
      <c r="G59" s="27">
        <f>'[12]01-15-23'!I62</f>
        <v>0</v>
      </c>
      <c r="H59" s="27">
        <f>'[12]01-15-23'!J62</f>
        <v>0</v>
      </c>
    </row>
    <row r="60" spans="1:8" ht="15.75" thickBot="1" x14ac:dyDescent="0.3">
      <c r="A60" s="26"/>
      <c r="B60" s="26" t="s">
        <v>68</v>
      </c>
      <c r="C60" s="26">
        <f>SUM(C57:C59)</f>
        <v>0</v>
      </c>
      <c r="D60" s="26">
        <f t="shared" ref="D60:H60" si="5">SUM(D57:D59)</f>
        <v>0</v>
      </c>
      <c r="E60" s="26">
        <f t="shared" si="5"/>
        <v>124000</v>
      </c>
      <c r="F60" s="26">
        <f t="shared" si="5"/>
        <v>63645.9</v>
      </c>
      <c r="G60" s="26">
        <f t="shared" si="5"/>
        <v>124000</v>
      </c>
      <c r="H60" s="26">
        <f t="shared" si="5"/>
        <v>14000</v>
      </c>
    </row>
    <row r="61" spans="1:8" ht="16.5" thickTop="1" thickBot="1" x14ac:dyDescent="0.3">
      <c r="A61" s="29"/>
      <c r="B61" s="29" t="s">
        <v>84</v>
      </c>
      <c r="C61" s="29">
        <f t="shared" ref="C61:H61" si="6">SUM(C8:C60)/2</f>
        <v>5046935</v>
      </c>
      <c r="D61" s="29">
        <f t="shared" si="6"/>
        <v>5042760.6400000034</v>
      </c>
      <c r="E61" s="29">
        <f t="shared" si="6"/>
        <v>5454107</v>
      </c>
      <c r="F61" s="29">
        <f t="shared" si="6"/>
        <v>2768519.0400000019</v>
      </c>
      <c r="G61" s="29">
        <f t="shared" si="6"/>
        <v>5728573</v>
      </c>
      <c r="H61" s="29">
        <f t="shared" si="6"/>
        <v>5694683</v>
      </c>
    </row>
    <row r="62" spans="1:8" ht="15.75" thickTop="1" x14ac:dyDescent="0.2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J12" sqref="J12"/>
    </sheetView>
  </sheetViews>
  <sheetFormatPr defaultRowHeight="15" x14ac:dyDescent="0.25"/>
  <cols>
    <col min="1" max="1" width="12" customWidth="1"/>
    <col min="2" max="2" width="28.28515625" bestFit="1" customWidth="1"/>
    <col min="3" max="3" width="8" bestFit="1" customWidth="1"/>
    <col min="4" max="4" width="7.5703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4"/>
      <c r="B1" s="14"/>
      <c r="C1" s="15"/>
      <c r="D1" s="15"/>
      <c r="E1" s="15"/>
      <c r="F1" s="15"/>
      <c r="G1" s="82"/>
      <c r="H1" s="82"/>
    </row>
    <row r="2" spans="1:8" x14ac:dyDescent="0.25">
      <c r="A2" s="16" t="s">
        <v>0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tr">
        <f>[1]Sheet1!$A$2</f>
        <v>BUDGET 2024-2025</v>
      </c>
      <c r="B3" s="19"/>
      <c r="C3" s="18"/>
      <c r="D3" s="18"/>
      <c r="E3" s="18"/>
      <c r="F3" s="18"/>
      <c r="G3" s="83"/>
      <c r="H3" s="83"/>
    </row>
    <row r="4" spans="1:8" x14ac:dyDescent="0.25">
      <c r="A4" s="16" t="s">
        <v>85</v>
      </c>
      <c r="B4" s="19"/>
      <c r="C4" s="18"/>
      <c r="D4" s="18"/>
      <c r="E4" s="18"/>
      <c r="F4" s="18"/>
      <c r="G4" s="83"/>
      <c r="H4" s="84"/>
    </row>
    <row r="5" spans="1:8" x14ac:dyDescent="0.25">
      <c r="A5" s="14"/>
      <c r="B5" s="14"/>
      <c r="C5" s="15"/>
      <c r="D5" s="15"/>
      <c r="E5" s="15"/>
      <c r="F5" s="15"/>
      <c r="G5" s="82"/>
      <c r="H5" s="82"/>
    </row>
    <row r="6" spans="1:8" x14ac:dyDescent="0.25">
      <c r="A6" s="20" t="s">
        <v>35</v>
      </c>
      <c r="B6" s="20" t="s">
        <v>36</v>
      </c>
      <c r="C6" s="21" t="str">
        <f>'[13]01-16-10'!E7</f>
        <v>2022-23</v>
      </c>
      <c r="D6" s="21" t="str">
        <f>'[13]01-16-10'!F7</f>
        <v>2022-23</v>
      </c>
      <c r="E6" s="21" t="str">
        <f>'[13]01-16-10'!G7</f>
        <v>2023-24</v>
      </c>
      <c r="F6" s="21" t="str">
        <f>'[13]01-16-10'!H7</f>
        <v>2023-24</v>
      </c>
      <c r="G6" s="21" t="str">
        <f>'[13]01-16-10'!I7</f>
        <v>2023-24</v>
      </c>
      <c r="H6" s="21" t="str">
        <f>'[13]01-16-10'!J7</f>
        <v>2024-25</v>
      </c>
    </row>
    <row r="7" spans="1:8" x14ac:dyDescent="0.25">
      <c r="A7" s="20" t="s">
        <v>37</v>
      </c>
      <c r="B7" s="20"/>
      <c r="C7" s="21" t="str">
        <f>'[13]01-16-10'!E8</f>
        <v>REVISED</v>
      </c>
      <c r="D7" s="21" t="str">
        <f>'[13]01-16-10'!F8</f>
        <v>ACTUAL</v>
      </c>
      <c r="E7" s="21" t="str">
        <f>'[13]01-16-10'!G8</f>
        <v>ADOPTED</v>
      </c>
      <c r="F7" s="21" t="str">
        <f>'[13]01-16-10'!H8</f>
        <v>ACTUAL</v>
      </c>
      <c r="G7" s="21" t="str">
        <f>'[13]01-16-10'!I8</f>
        <v xml:space="preserve"> REVISED </v>
      </c>
      <c r="H7" s="21" t="str">
        <f>'[13]01-16-10'!J8</f>
        <v>PROPOSED</v>
      </c>
    </row>
    <row r="8" spans="1:8" ht="15.75" thickBot="1" x14ac:dyDescent="0.3">
      <c r="A8" s="22" t="s">
        <v>4</v>
      </c>
      <c r="B8" s="22"/>
      <c r="C8" s="22"/>
      <c r="D8" s="22"/>
      <c r="E8" s="22" t="str">
        <f>'[13]01-16-10'!G9</f>
        <v xml:space="preserve"> BUDGET</v>
      </c>
      <c r="F8" s="22" t="str">
        <f>'[13]01-16-10'!H9</f>
        <v>SIX MONTHS</v>
      </c>
      <c r="G8" s="22" t="str">
        <f>'[13]01-16-10'!I9</f>
        <v xml:space="preserve"> BUDGET</v>
      </c>
      <c r="H8" s="22" t="str">
        <f>'[13]01-16-10'!J9</f>
        <v xml:space="preserve"> BUDGET</v>
      </c>
    </row>
    <row r="9" spans="1:8" ht="15.75" thickTop="1" x14ac:dyDescent="0.25">
      <c r="A9" s="14" t="str">
        <f>'[13]01-16-10'!A10</f>
        <v xml:space="preserve"> 01-5101-16-10                          </v>
      </c>
      <c r="B9" s="14" t="str">
        <f>'[13]01-16-10'!B10</f>
        <v xml:space="preserve"> SALARIES             </v>
      </c>
      <c r="C9" s="27">
        <f>'[13]01-16-10'!E10</f>
        <v>75305</v>
      </c>
      <c r="D9" s="27">
        <f>'[13]01-16-10'!F10</f>
        <v>75101.350000000006</v>
      </c>
      <c r="E9" s="27">
        <f>'[13]01-16-10'!G10</f>
        <v>80038</v>
      </c>
      <c r="F9" s="27">
        <f>'[13]01-16-10'!H10</f>
        <v>38159.57</v>
      </c>
      <c r="G9" s="27">
        <f>'[13]01-16-10'!I10</f>
        <v>79396</v>
      </c>
      <c r="H9" s="27">
        <f>'[13]01-16-10'!J10</f>
        <v>84183</v>
      </c>
    </row>
    <row r="10" spans="1:8" x14ac:dyDescent="0.25">
      <c r="A10" s="14" t="str">
        <f>'[13]01-16-10'!A11</f>
        <v xml:space="preserve"> 01-5106-16-10                          </v>
      </c>
      <c r="B10" s="14" t="str">
        <f>'[13]01-16-10'!B11</f>
        <v xml:space="preserve"> OVERTIME             </v>
      </c>
      <c r="C10" s="27">
        <f>'[13]01-16-10'!E11</f>
        <v>400</v>
      </c>
      <c r="D10" s="27">
        <f>'[13]01-16-10'!F11</f>
        <v>0</v>
      </c>
      <c r="E10" s="27">
        <f>'[13]01-16-10'!G11</f>
        <v>400</v>
      </c>
      <c r="F10" s="27">
        <f>'[13]01-16-10'!H11</f>
        <v>395.5</v>
      </c>
      <c r="G10" s="27">
        <f>'[13]01-16-10'!I11</f>
        <v>400</v>
      </c>
      <c r="H10" s="27">
        <f>'[13]01-16-10'!J11</f>
        <v>400</v>
      </c>
    </row>
    <row r="11" spans="1:8" x14ac:dyDescent="0.25">
      <c r="A11" s="14" t="str">
        <f>'[13]01-16-10'!A12</f>
        <v xml:space="preserve"> 01-5110-16-10                          </v>
      </c>
      <c r="B11" s="14" t="str">
        <f>'[13]01-16-10'!B12</f>
        <v xml:space="preserve"> LONGEVITY            </v>
      </c>
      <c r="C11" s="27">
        <f>'[13]01-16-10'!E12</f>
        <v>1620</v>
      </c>
      <c r="D11" s="27">
        <f>'[13]01-16-10'!F12</f>
        <v>1620</v>
      </c>
      <c r="E11" s="27">
        <f>'[13]01-16-10'!G12</f>
        <v>1680</v>
      </c>
      <c r="F11" s="27">
        <f>'[13]01-16-10'!H12</f>
        <v>1680</v>
      </c>
      <c r="G11" s="27">
        <f>'[13]01-16-10'!I12</f>
        <v>1680</v>
      </c>
      <c r="H11" s="27">
        <f>'[13]01-16-10'!J12</f>
        <v>1740</v>
      </c>
    </row>
    <row r="12" spans="1:8" x14ac:dyDescent="0.25">
      <c r="A12" s="14" t="str">
        <f>'[13]01-16-10'!A13</f>
        <v xml:space="preserve"> 01-5111-16-10                          </v>
      </c>
      <c r="B12" s="14" t="str">
        <f>'[13]01-16-10'!B13</f>
        <v xml:space="preserve"> RETIREMENT           </v>
      </c>
      <c r="C12" s="27">
        <f>'[13]01-16-10'!E13</f>
        <v>9854</v>
      </c>
      <c r="D12" s="27">
        <f>'[13]01-16-10'!F13</f>
        <v>9777.83</v>
      </c>
      <c r="E12" s="27">
        <f>'[13]01-16-10'!G13</f>
        <v>10917</v>
      </c>
      <c r="F12" s="27">
        <f>'[13]01-16-10'!H13</f>
        <v>5287.21</v>
      </c>
      <c r="G12" s="27">
        <f>'[13]01-16-10'!I13</f>
        <v>10840</v>
      </c>
      <c r="H12" s="27">
        <f>'[13]01-16-10'!J13</f>
        <v>11713</v>
      </c>
    </row>
    <row r="13" spans="1:8" x14ac:dyDescent="0.25">
      <c r="A13" s="14" t="str">
        <f>'[13]01-16-10'!A14</f>
        <v xml:space="preserve"> 01-5112-16-10                          </v>
      </c>
      <c r="B13" s="14" t="str">
        <f>'[13]01-16-10'!B14</f>
        <v xml:space="preserve"> FICA                 </v>
      </c>
      <c r="C13" s="27">
        <f>'[13]01-16-10'!E14</f>
        <v>5854</v>
      </c>
      <c r="D13" s="27">
        <f>'[13]01-16-10'!F14</f>
        <v>5684.62</v>
      </c>
      <c r="E13" s="27">
        <f>'[13]01-16-10'!G14</f>
        <v>6375</v>
      </c>
      <c r="F13" s="27">
        <f>'[13]01-16-10'!H14</f>
        <v>2984.41</v>
      </c>
      <c r="G13" s="27">
        <f>'[13]01-16-10'!I14</f>
        <v>6163</v>
      </c>
      <c r="H13" s="27">
        <f>'[13]01-16-10'!J14</f>
        <v>6697</v>
      </c>
    </row>
    <row r="14" spans="1:8" x14ac:dyDescent="0.25">
      <c r="A14" s="14" t="str">
        <f>'[13]01-16-10'!A15</f>
        <v xml:space="preserve"> 01-5116-16-10                          </v>
      </c>
      <c r="B14" s="14" t="s">
        <v>49</v>
      </c>
      <c r="C14" s="27">
        <f>'[13]01-16-10'!E15</f>
        <v>8235</v>
      </c>
      <c r="D14" s="27">
        <f>'[13]01-16-10'!F15</f>
        <v>8223.36</v>
      </c>
      <c r="E14" s="27">
        <f>'[13]01-16-10'!G15</f>
        <v>7803</v>
      </c>
      <c r="F14" s="27">
        <f>'[13]01-16-10'!H15</f>
        <v>3857.52</v>
      </c>
      <c r="G14" s="27">
        <f>'[13]01-16-10'!I15</f>
        <v>7966</v>
      </c>
      <c r="H14" s="27">
        <f>'[13]01-16-10'!J15</f>
        <v>8895</v>
      </c>
    </row>
    <row r="15" spans="1:8" x14ac:dyDescent="0.25">
      <c r="A15" s="14" t="str">
        <f>'[13]01-16-10'!A16</f>
        <v xml:space="preserve"> 01-5118-16-10                          </v>
      </c>
      <c r="B15" s="14" t="str">
        <f>'[13]01-16-10'!B16</f>
        <v xml:space="preserve"> WORKER COMPENSATION  </v>
      </c>
      <c r="C15" s="27">
        <f>'[13]01-16-10'!E16</f>
        <v>173</v>
      </c>
      <c r="D15" s="27">
        <f>'[13]01-16-10'!F16</f>
        <v>171.21</v>
      </c>
      <c r="E15" s="27">
        <f>'[13]01-16-10'!G16</f>
        <v>167</v>
      </c>
      <c r="F15" s="27">
        <f>'[13]01-16-10'!H16</f>
        <v>81.38</v>
      </c>
      <c r="G15" s="27">
        <f>'[13]01-16-10'!I16</f>
        <v>165</v>
      </c>
      <c r="H15" s="27">
        <f>'[13]01-16-10'!J16</f>
        <v>131</v>
      </c>
    </row>
    <row r="16" spans="1:8" x14ac:dyDescent="0.25">
      <c r="A16" s="14" t="str">
        <f>'[13]01-16-10'!A17</f>
        <v xml:space="preserve"> 01-5119-16-10                          </v>
      </c>
      <c r="B16" s="14" t="str">
        <f>'[13]01-16-10'!B17</f>
        <v xml:space="preserve"> OTHER PAYROLL EXPENS </v>
      </c>
      <c r="C16" s="27">
        <f>'[13]01-16-10'!E17</f>
        <v>1220</v>
      </c>
      <c r="D16" s="27">
        <f>'[13]01-16-10'!F17</f>
        <v>1216.6400000000001</v>
      </c>
      <c r="E16" s="27">
        <f>'[13]01-16-10'!G17</f>
        <v>1220</v>
      </c>
      <c r="F16" s="27">
        <f>'[13]01-16-10'!H17</f>
        <v>589.78</v>
      </c>
      <c r="G16" s="27">
        <f>'[13]01-16-10'!I17</f>
        <v>1223</v>
      </c>
      <c r="H16" s="27">
        <f>'[13]01-16-10'!J17</f>
        <v>1220</v>
      </c>
    </row>
    <row r="17" spans="1:8" x14ac:dyDescent="0.25">
      <c r="A17" s="25"/>
      <c r="B17" s="25" t="s">
        <v>57</v>
      </c>
      <c r="C17" s="26">
        <f t="shared" ref="C17:H17" si="0">SUM(C9:C16)</f>
        <v>102661</v>
      </c>
      <c r="D17" s="26">
        <f t="shared" si="0"/>
        <v>101795.01000000001</v>
      </c>
      <c r="E17" s="26">
        <f t="shared" si="0"/>
        <v>108600</v>
      </c>
      <c r="F17" s="26">
        <f t="shared" si="0"/>
        <v>53035.369999999995</v>
      </c>
      <c r="G17" s="92">
        <f t="shared" si="0"/>
        <v>107833</v>
      </c>
      <c r="H17" s="92">
        <f t="shared" si="0"/>
        <v>114979</v>
      </c>
    </row>
    <row r="18" spans="1:8" x14ac:dyDescent="0.25">
      <c r="A18" s="27" t="str">
        <f>'[13]01-16-10'!A19</f>
        <v xml:space="preserve"> 01-5201-16-10                          </v>
      </c>
      <c r="B18" s="27" t="str">
        <f>'[13]01-16-10'!B19</f>
        <v xml:space="preserve"> OFFICE SUPPLIES      </v>
      </c>
      <c r="C18" s="27">
        <f>'[13]01-16-10'!E19</f>
        <v>1100</v>
      </c>
      <c r="D18" s="27">
        <f>'[13]01-16-10'!F19</f>
        <v>512.57000000000005</v>
      </c>
      <c r="E18" s="27">
        <f>'[13]01-16-10'!G19</f>
        <v>1100</v>
      </c>
      <c r="F18" s="27">
        <f>'[13]01-16-10'!H19</f>
        <v>201.05</v>
      </c>
      <c r="G18" s="27">
        <f>'[13]01-16-10'!I19</f>
        <v>1100</v>
      </c>
      <c r="H18" s="27">
        <f>'[13]01-16-10'!J19</f>
        <v>1100</v>
      </c>
    </row>
    <row r="19" spans="1:8" x14ac:dyDescent="0.25">
      <c r="A19" s="27" t="str">
        <f>'[13]01-16-10'!A20</f>
        <v xml:space="preserve"> 01-5202-16-10                          </v>
      </c>
      <c r="B19" s="27" t="str">
        <f>'[13]01-16-10'!B20</f>
        <v xml:space="preserve"> POSTAGE              </v>
      </c>
      <c r="C19" s="27">
        <f>'[13]01-16-10'!E20</f>
        <v>50</v>
      </c>
      <c r="D19" s="27">
        <f>'[13]01-16-10'!F20</f>
        <v>0</v>
      </c>
      <c r="E19" s="27">
        <f>'[13]01-16-10'!G20</f>
        <v>50</v>
      </c>
      <c r="F19" s="27">
        <f>'[13]01-16-10'!H20</f>
        <v>0</v>
      </c>
      <c r="G19" s="27">
        <f>'[13]01-16-10'!I20</f>
        <v>50</v>
      </c>
      <c r="H19" s="27">
        <f>'[13]01-16-10'!J20</f>
        <v>50</v>
      </c>
    </row>
    <row r="20" spans="1:8" x14ac:dyDescent="0.25">
      <c r="A20" s="27" t="str">
        <f>'[13]01-16-10'!A21</f>
        <v xml:space="preserve"> 01-5299-16-10                          </v>
      </c>
      <c r="B20" s="27" t="str">
        <f>'[13]01-16-10'!B21</f>
        <v xml:space="preserve"> MISCELLANEOUS SUPPLI </v>
      </c>
      <c r="C20" s="27">
        <f>'[13]01-16-10'!E21</f>
        <v>500</v>
      </c>
      <c r="D20" s="27">
        <f>'[13]01-16-10'!F21</f>
        <v>236.94</v>
      </c>
      <c r="E20" s="27">
        <f>'[13]01-16-10'!G21</f>
        <v>500</v>
      </c>
      <c r="F20" s="27">
        <f>'[13]01-16-10'!H21</f>
        <v>122.13</v>
      </c>
      <c r="G20" s="27">
        <f>'[13]01-16-10'!I21</f>
        <v>500</v>
      </c>
      <c r="H20" s="27">
        <f>'[13]01-16-10'!J21</f>
        <v>500</v>
      </c>
    </row>
    <row r="21" spans="1:8" x14ac:dyDescent="0.25">
      <c r="A21" s="25"/>
      <c r="B21" s="25" t="s">
        <v>39</v>
      </c>
      <c r="C21" s="26">
        <f t="shared" ref="C21:H21" si="1">SUM(C18:C20)</f>
        <v>1650</v>
      </c>
      <c r="D21" s="26">
        <f t="shared" si="1"/>
        <v>749.51</v>
      </c>
      <c r="E21" s="26">
        <f t="shared" si="1"/>
        <v>1650</v>
      </c>
      <c r="F21" s="26">
        <f t="shared" si="1"/>
        <v>323.18</v>
      </c>
      <c r="G21" s="26">
        <f t="shared" si="1"/>
        <v>1650</v>
      </c>
      <c r="H21" s="26">
        <f t="shared" si="1"/>
        <v>1650</v>
      </c>
    </row>
    <row r="22" spans="1:8" x14ac:dyDescent="0.25">
      <c r="A22" s="14"/>
      <c r="B22" s="14" t="str">
        <f>'[13]01-16-10'!B23</f>
        <v xml:space="preserve"> STREETS,ROAD &amp; BRIDG </v>
      </c>
      <c r="C22" s="27">
        <f>'[13]01-16-10'!E23</f>
        <v>0</v>
      </c>
      <c r="D22" s="27">
        <f>'[13]01-16-10'!F23</f>
        <v>0</v>
      </c>
      <c r="E22" s="27">
        <f>'[13]01-16-10'!G23</f>
        <v>0</v>
      </c>
      <c r="F22" s="27">
        <f>'[13]01-16-10'!H23</f>
        <v>250.31</v>
      </c>
      <c r="G22" s="155">
        <f>'[13]01-16-10'!I23</f>
        <v>0</v>
      </c>
      <c r="H22" s="155">
        <f>'[13]01-16-10'!J23</f>
        <v>0</v>
      </c>
    </row>
    <row r="23" spans="1:8" x14ac:dyDescent="0.25">
      <c r="A23" s="25"/>
      <c r="B23" s="25" t="s">
        <v>43</v>
      </c>
      <c r="C23" s="26">
        <f t="shared" ref="C23:H23" si="2">SUM(C22)</f>
        <v>0</v>
      </c>
      <c r="D23" s="26">
        <f t="shared" si="2"/>
        <v>0</v>
      </c>
      <c r="E23" s="26">
        <f t="shared" si="2"/>
        <v>0</v>
      </c>
      <c r="F23" s="26">
        <f t="shared" si="2"/>
        <v>250.31</v>
      </c>
      <c r="G23" s="92">
        <f t="shared" si="2"/>
        <v>0</v>
      </c>
      <c r="H23" s="92">
        <f t="shared" si="2"/>
        <v>0</v>
      </c>
    </row>
    <row r="24" spans="1:8" x14ac:dyDescent="0.25">
      <c r="A24" s="27" t="str">
        <f>'[13]01-16-10'!A25</f>
        <v xml:space="preserve"> 01-5403-16-10                          </v>
      </c>
      <c r="B24" s="27" t="str">
        <f>'[13]01-16-10'!B25</f>
        <v xml:space="preserve"> GENERAL INSURANCE    </v>
      </c>
      <c r="C24" s="27">
        <f>'[13]01-16-10'!E25</f>
        <v>4167</v>
      </c>
      <c r="D24" s="27">
        <f>'[13]01-16-10'!F25</f>
        <v>5519.4</v>
      </c>
      <c r="E24" s="27">
        <f>'[13]01-16-10'!G25</f>
        <v>4167</v>
      </c>
      <c r="F24" s="27">
        <f>'[13]01-16-10'!H25</f>
        <v>2769.54</v>
      </c>
      <c r="G24" s="27">
        <f>'[13]01-16-10'!I25</f>
        <v>4167</v>
      </c>
      <c r="H24" s="27">
        <f>'[13]01-16-10'!J25</f>
        <v>4167</v>
      </c>
    </row>
    <row r="25" spans="1:8" x14ac:dyDescent="0.25">
      <c r="A25" s="27" t="str">
        <f>'[13]01-16-10'!A26</f>
        <v xml:space="preserve"> 01-5404-16-10                          </v>
      </c>
      <c r="B25" s="27" t="str">
        <f>'[13]01-16-10'!B26</f>
        <v xml:space="preserve"> PROFESSIONAL FEES    </v>
      </c>
      <c r="C25" s="27">
        <f>'[13]01-16-10'!E26</f>
        <v>200</v>
      </c>
      <c r="D25" s="27">
        <f>'[13]01-16-10'!F26</f>
        <v>65.64</v>
      </c>
      <c r="E25" s="27">
        <f>'[13]01-16-10'!G26</f>
        <v>200</v>
      </c>
      <c r="F25" s="27">
        <f>'[13]01-16-10'!H26</f>
        <v>18</v>
      </c>
      <c r="G25" s="27">
        <f>'[13]01-16-10'!I26</f>
        <v>200</v>
      </c>
      <c r="H25" s="27">
        <f>'[13]01-16-10'!J26</f>
        <v>200</v>
      </c>
    </row>
    <row r="26" spans="1:8" x14ac:dyDescent="0.25">
      <c r="A26" s="27" t="str">
        <f>'[13]01-16-10'!A27</f>
        <v xml:space="preserve"> 01-5406-16-10                          </v>
      </c>
      <c r="B26" s="27" t="str">
        <f>'[13]01-16-10'!B27</f>
        <v xml:space="preserve"> TRAINING             </v>
      </c>
      <c r="C26" s="27">
        <f>'[13]01-16-10'!E27</f>
        <v>300</v>
      </c>
      <c r="D26" s="27">
        <f>'[13]01-16-10'!F27</f>
        <v>86.84</v>
      </c>
      <c r="E26" s="27">
        <f>'[13]01-16-10'!G27</f>
        <v>300</v>
      </c>
      <c r="F26" s="27">
        <f>'[13]01-16-10'!H27</f>
        <v>0</v>
      </c>
      <c r="G26" s="27">
        <f>'[13]01-16-10'!I27</f>
        <v>300</v>
      </c>
      <c r="H26" s="27">
        <f>'[13]01-16-10'!J27</f>
        <v>300</v>
      </c>
    </row>
    <row r="27" spans="1:8" x14ac:dyDescent="0.25">
      <c r="A27" s="27" t="str">
        <f>'[13]01-16-10'!A28</f>
        <v xml:space="preserve"> 01-5499-16-10                          </v>
      </c>
      <c r="B27" s="27" t="str">
        <f>'[13]01-16-10'!B28</f>
        <v xml:space="preserve"> MISCELLANEOUS SERVIC </v>
      </c>
      <c r="C27" s="27">
        <f>'[13]01-16-10'!E28</f>
        <v>75</v>
      </c>
      <c r="D27" s="27">
        <f>'[13]01-16-10'!F28</f>
        <v>0</v>
      </c>
      <c r="E27" s="27">
        <f>'[13]01-16-10'!G28</f>
        <v>75</v>
      </c>
      <c r="F27" s="27">
        <f>'[13]01-16-10'!H28</f>
        <v>0</v>
      </c>
      <c r="G27" s="27">
        <f>'[13]01-16-10'!I28</f>
        <v>75</v>
      </c>
      <c r="H27" s="27">
        <f>'[13]01-16-10'!J28</f>
        <v>75</v>
      </c>
    </row>
    <row r="28" spans="1:8" ht="15.75" thickBot="1" x14ac:dyDescent="0.3">
      <c r="A28" s="25"/>
      <c r="B28" s="25" t="s">
        <v>40</v>
      </c>
      <c r="C28" s="26">
        <f t="shared" ref="C28:H28" si="3">SUM(C24:C27)</f>
        <v>4742</v>
      </c>
      <c r="D28" s="26">
        <f t="shared" si="3"/>
        <v>5671.88</v>
      </c>
      <c r="E28" s="26">
        <f t="shared" si="3"/>
        <v>4742</v>
      </c>
      <c r="F28" s="26">
        <f t="shared" si="3"/>
        <v>2787.54</v>
      </c>
      <c r="G28" s="26">
        <f t="shared" si="3"/>
        <v>4742</v>
      </c>
      <c r="H28" s="26">
        <f t="shared" si="3"/>
        <v>4742</v>
      </c>
    </row>
    <row r="29" spans="1:8" ht="16.5" thickTop="1" thickBot="1" x14ac:dyDescent="0.3">
      <c r="A29" s="28"/>
      <c r="B29" s="28" t="s">
        <v>86</v>
      </c>
      <c r="C29" s="29">
        <f t="shared" ref="C29:H29" si="4">SUM(C9:C28)/2</f>
        <v>109053</v>
      </c>
      <c r="D29" s="29">
        <f t="shared" si="4"/>
        <v>108216.40000000002</v>
      </c>
      <c r="E29" s="29">
        <f t="shared" si="4"/>
        <v>114992</v>
      </c>
      <c r="F29" s="29">
        <f t="shared" si="4"/>
        <v>56396.399999999987</v>
      </c>
      <c r="G29" s="29">
        <f t="shared" si="4"/>
        <v>114225</v>
      </c>
      <c r="H29" s="29">
        <f t="shared" si="4"/>
        <v>121371</v>
      </c>
    </row>
    <row r="30" spans="1:8" ht="15.75" thickTop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13" workbookViewId="0">
      <selection activeCell="L50" sqref="L50"/>
    </sheetView>
  </sheetViews>
  <sheetFormatPr defaultRowHeight="15" x14ac:dyDescent="0.25"/>
  <cols>
    <col min="1" max="1" width="12.7109375" customWidth="1"/>
    <col min="2" max="2" width="28.7109375" bestFit="1" customWidth="1"/>
    <col min="3" max="3" width="8.85546875" bestFit="1" customWidth="1"/>
  </cols>
  <sheetData>
    <row r="1" spans="1:8" x14ac:dyDescent="0.25">
      <c r="A1" s="14"/>
      <c r="B1" s="14"/>
      <c r="C1" s="15"/>
      <c r="D1" s="15"/>
      <c r="E1" s="15"/>
      <c r="F1" s="15"/>
      <c r="G1" s="82"/>
      <c r="H1" s="82"/>
    </row>
    <row r="2" spans="1:8" x14ac:dyDescent="0.25">
      <c r="A2" s="16" t="s">
        <v>0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tr">
        <f>[1]Sheet1!$A$2</f>
        <v>BUDGET 2024-2025</v>
      </c>
      <c r="B3" s="19"/>
      <c r="C3" s="18"/>
      <c r="D3" s="18"/>
      <c r="E3" s="18"/>
      <c r="F3" s="18"/>
      <c r="G3" s="83"/>
      <c r="H3" s="83"/>
    </row>
    <row r="4" spans="1:8" x14ac:dyDescent="0.25">
      <c r="A4" s="16" t="s">
        <v>87</v>
      </c>
      <c r="B4" s="19"/>
      <c r="C4" s="18"/>
      <c r="D4" s="18"/>
      <c r="E4" s="18"/>
      <c r="F4" s="18"/>
      <c r="G4" s="83"/>
      <c r="H4" s="84"/>
    </row>
    <row r="5" spans="1:8" x14ac:dyDescent="0.25">
      <c r="A5" s="14"/>
      <c r="B5" s="14"/>
      <c r="C5" s="15"/>
      <c r="D5" s="15"/>
      <c r="E5" s="15"/>
      <c r="F5" s="15"/>
      <c r="G5" s="82"/>
      <c r="H5" s="82"/>
    </row>
    <row r="6" spans="1:8" x14ac:dyDescent="0.25">
      <c r="A6" s="20" t="s">
        <v>35</v>
      </c>
      <c r="B6" s="20" t="s">
        <v>36</v>
      </c>
      <c r="C6" s="21" t="str">
        <f>'[13]01-16-31'!E7</f>
        <v>2022-23</v>
      </c>
      <c r="D6" s="21" t="str">
        <f>'[13]01-16-31'!F7</f>
        <v>2022-23</v>
      </c>
      <c r="E6" s="21" t="str">
        <f>'[13]01-16-31'!G7</f>
        <v>2023-24</v>
      </c>
      <c r="F6" s="21" t="str">
        <f>'[13]01-16-31'!H7</f>
        <v>2023-24</v>
      </c>
      <c r="G6" s="21" t="str">
        <f>'[13]01-16-31'!I7</f>
        <v>2023-24</v>
      </c>
      <c r="H6" s="21" t="str">
        <f>'[13]01-16-31'!J7</f>
        <v>2024-25</v>
      </c>
    </row>
    <row r="7" spans="1:8" x14ac:dyDescent="0.25">
      <c r="A7" s="20" t="s">
        <v>37</v>
      </c>
      <c r="B7" s="20"/>
      <c r="C7" s="21" t="str">
        <f>'[13]01-16-31'!E8</f>
        <v>REVISED</v>
      </c>
      <c r="D7" s="21" t="str">
        <f>'[13]01-16-31'!F8</f>
        <v>ACTUAL</v>
      </c>
      <c r="E7" s="21" t="str">
        <f>'[13]01-16-31'!G8</f>
        <v>ADOPTED</v>
      </c>
      <c r="F7" s="21" t="str">
        <f>'[13]01-16-31'!H8</f>
        <v>ACTUAL</v>
      </c>
      <c r="G7" s="21" t="str">
        <f>'[13]01-16-31'!I8</f>
        <v xml:space="preserve"> REVISED </v>
      </c>
      <c r="H7" s="21" t="str">
        <f>'[13]01-16-31'!J8</f>
        <v>PROPOSED</v>
      </c>
    </row>
    <row r="8" spans="1:8" ht="15.75" thickBot="1" x14ac:dyDescent="0.3">
      <c r="A8" s="22" t="s">
        <v>4</v>
      </c>
      <c r="B8" s="22"/>
      <c r="C8" s="22"/>
      <c r="D8" s="22"/>
      <c r="E8" s="22" t="str">
        <f>'[13]01-16-31'!G9</f>
        <v xml:space="preserve"> BUDGET</v>
      </c>
      <c r="F8" s="22" t="str">
        <f>'[13]01-16-31'!H9</f>
        <v>SIX MONTHS</v>
      </c>
      <c r="G8" s="22" t="str">
        <f>'[13]01-16-31'!I9</f>
        <v xml:space="preserve"> BUDGET</v>
      </c>
      <c r="H8" s="22" t="str">
        <f>'[13]01-16-31'!J9</f>
        <v xml:space="preserve"> BUDGET</v>
      </c>
    </row>
    <row r="9" spans="1:8" ht="15.75" thickTop="1" x14ac:dyDescent="0.25">
      <c r="A9" s="14" t="str">
        <f>'[13]01-16-31'!A10</f>
        <v xml:space="preserve"> 01-5101-16-31                          </v>
      </c>
      <c r="B9" s="14" t="str">
        <f>'[13]01-16-31'!B10</f>
        <v xml:space="preserve"> SALARIES             </v>
      </c>
      <c r="C9" s="27">
        <f>'[13]01-16-31'!E10</f>
        <v>315649</v>
      </c>
      <c r="D9" s="27">
        <f>'[13]01-16-31'!F10</f>
        <v>301219.03999999998</v>
      </c>
      <c r="E9" s="27">
        <f>'[13]01-16-31'!G10</f>
        <v>338099</v>
      </c>
      <c r="F9" s="27">
        <f>'[13]01-16-31'!H10</f>
        <v>141603.15</v>
      </c>
      <c r="G9" s="27">
        <f>'[13]01-16-31'!I10</f>
        <v>311073</v>
      </c>
      <c r="H9" s="27">
        <f>'[13]01-16-31'!J10</f>
        <v>334739</v>
      </c>
    </row>
    <row r="10" spans="1:8" x14ac:dyDescent="0.25">
      <c r="A10" s="14" t="str">
        <f>'[13]01-16-31'!A11</f>
        <v xml:space="preserve"> 01-5106-16-31                          </v>
      </c>
      <c r="B10" s="14" t="str">
        <f>'[13]01-16-31'!B11</f>
        <v xml:space="preserve"> OVERTIME             </v>
      </c>
      <c r="C10" s="27">
        <f>'[13]01-16-31'!E11</f>
        <v>14500</v>
      </c>
      <c r="D10" s="27">
        <f>'[13]01-16-31'!F11</f>
        <v>2187.0100000000002</v>
      </c>
      <c r="E10" s="27">
        <f>'[13]01-16-31'!G11</f>
        <v>14500</v>
      </c>
      <c r="F10" s="27">
        <f>'[13]01-16-31'!H11</f>
        <v>1735.02</v>
      </c>
      <c r="G10" s="27">
        <f>'[13]01-16-31'!I11</f>
        <v>14500</v>
      </c>
      <c r="H10" s="27">
        <f>'[13]01-16-31'!J11</f>
        <v>14500</v>
      </c>
    </row>
    <row r="11" spans="1:8" x14ac:dyDescent="0.25">
      <c r="A11" s="14" t="str">
        <f>'[13]01-16-31'!A12</f>
        <v xml:space="preserve"> 01-5107-16-31                          </v>
      </c>
      <c r="B11" s="14" t="str">
        <f>'[13]01-16-31'!B12</f>
        <v xml:space="preserve"> HOLIDAY PAY          </v>
      </c>
      <c r="C11" s="27">
        <f>'[13]01-16-31'!E12</f>
        <v>500</v>
      </c>
      <c r="D11" s="27">
        <f>'[13]01-16-31'!F12</f>
        <v>0</v>
      </c>
      <c r="E11" s="27">
        <f>'[13]01-16-31'!G12</f>
        <v>500</v>
      </c>
      <c r="F11" s="27">
        <f>'[13]01-16-31'!H12</f>
        <v>0</v>
      </c>
      <c r="G11" s="27">
        <f>'[13]01-16-31'!I12</f>
        <v>500</v>
      </c>
      <c r="H11" s="27">
        <f>'[13]01-16-31'!J12</f>
        <v>500</v>
      </c>
    </row>
    <row r="12" spans="1:8" x14ac:dyDescent="0.25">
      <c r="A12" s="14" t="str">
        <f>'[13]01-16-31'!A13</f>
        <v xml:space="preserve"> 01-5110-16-31                          </v>
      </c>
      <c r="B12" s="14" t="str">
        <f>'[13]01-16-31'!B13</f>
        <v xml:space="preserve"> LONGEVITY            </v>
      </c>
      <c r="C12" s="27">
        <f>'[13]01-16-31'!E13</f>
        <v>5640</v>
      </c>
      <c r="D12" s="27">
        <f>'[13]01-16-31'!F13</f>
        <v>5640</v>
      </c>
      <c r="E12" s="27">
        <f>'[13]01-16-31'!G13</f>
        <v>6840</v>
      </c>
      <c r="F12" s="27">
        <f>'[13]01-16-31'!H13</f>
        <v>6960</v>
      </c>
      <c r="G12" s="27">
        <f>'[13]01-16-31'!I13</f>
        <v>9450</v>
      </c>
      <c r="H12" s="27">
        <f>'[13]01-16-31'!J13</f>
        <v>4740</v>
      </c>
    </row>
    <row r="13" spans="1:8" x14ac:dyDescent="0.25">
      <c r="A13" s="14" t="str">
        <f>'[13]01-16-31'!A14</f>
        <v xml:space="preserve"> 01-5111-16-31                          </v>
      </c>
      <c r="B13" s="14" t="str">
        <f>'[13]01-16-31'!B14</f>
        <v xml:space="preserve"> RETIREMENT           </v>
      </c>
      <c r="C13" s="27">
        <f>'[13]01-16-31'!E14</f>
        <v>42063</v>
      </c>
      <c r="D13" s="27">
        <f>'[13]01-16-31'!F14</f>
        <v>38482.050000000003</v>
      </c>
      <c r="E13" s="27">
        <f>'[13]01-16-31'!G14</f>
        <v>47246</v>
      </c>
      <c r="F13" s="27">
        <f>'[13]01-16-31'!H14</f>
        <v>19503.29</v>
      </c>
      <c r="G13" s="27">
        <f>'[13]01-16-31'!I14</f>
        <v>44114</v>
      </c>
      <c r="H13" s="27">
        <f>'[13]01-16-31'!J14</f>
        <v>47526</v>
      </c>
    </row>
    <row r="14" spans="1:8" x14ac:dyDescent="0.25">
      <c r="A14" s="14" t="str">
        <f>'[13]01-16-31'!A15</f>
        <v xml:space="preserve"> 01-5112-16-31                          </v>
      </c>
      <c r="B14" s="14" t="str">
        <f>'[13]01-16-31'!B15</f>
        <v xml:space="preserve"> FICA                 </v>
      </c>
      <c r="C14" s="27">
        <f>'[13]01-16-31'!E15</f>
        <v>25438</v>
      </c>
      <c r="D14" s="27">
        <f>'[13]01-16-31'!F15</f>
        <v>23091.81</v>
      </c>
      <c r="E14" s="27">
        <f>'[13]01-16-31'!G15</f>
        <v>27590</v>
      </c>
      <c r="F14" s="27">
        <f>'[13]01-16-31'!H15</f>
        <v>11039.05</v>
      </c>
      <c r="G14" s="27">
        <f>'[13]01-16-31'!I15</f>
        <v>25149</v>
      </c>
      <c r="H14" s="27">
        <f>'[13]01-16-31'!J15</f>
        <v>27173</v>
      </c>
    </row>
    <row r="15" spans="1:8" x14ac:dyDescent="0.25">
      <c r="A15" s="14" t="str">
        <f>'[13]01-16-31'!A16</f>
        <v xml:space="preserve"> 01-5114-16-31                          </v>
      </c>
      <c r="B15" s="14" t="str">
        <f>'[13]01-16-31'!B16</f>
        <v xml:space="preserve"> UNEMPLOYMENT CLAIMS  </v>
      </c>
      <c r="C15" s="27">
        <f>'[13]01-16-31'!E16</f>
        <v>0</v>
      </c>
      <c r="D15" s="27">
        <f>'[13]01-16-31'!F16</f>
        <v>0</v>
      </c>
      <c r="E15" s="27">
        <f>'[13]01-16-31'!G16</f>
        <v>0</v>
      </c>
      <c r="F15" s="27">
        <f>'[13]01-16-31'!H16</f>
        <v>0</v>
      </c>
      <c r="G15" s="27">
        <f>'[13]01-16-31'!I16</f>
        <v>0</v>
      </c>
      <c r="H15" s="27">
        <f>'[13]01-16-31'!J16</f>
        <v>0</v>
      </c>
    </row>
    <row r="16" spans="1:8" x14ac:dyDescent="0.25">
      <c r="A16" s="14" t="str">
        <f>'[13]01-16-31'!A17</f>
        <v xml:space="preserve"> 01-5116-16-31                          </v>
      </c>
      <c r="B16" s="14" t="str">
        <f>'[13]01-16-31'!B17</f>
        <v xml:space="preserve"> HEALTH/LIFE INSURANC </v>
      </c>
      <c r="C16" s="27">
        <f>'[13]01-16-31'!E17</f>
        <v>48062</v>
      </c>
      <c r="D16" s="27">
        <f>'[13]01-16-31'!F17</f>
        <v>45962.92</v>
      </c>
      <c r="E16" s="27">
        <f>'[13]01-16-31'!G17</f>
        <v>46818</v>
      </c>
      <c r="F16" s="27">
        <f>'[13]01-16-31'!H17</f>
        <v>19301.98</v>
      </c>
      <c r="G16" s="27">
        <f>'[13]01-16-31'!I17</f>
        <v>43279</v>
      </c>
      <c r="H16" s="27">
        <f>'[13]01-16-31'!J17</f>
        <v>53369</v>
      </c>
    </row>
    <row r="17" spans="1:8" x14ac:dyDescent="0.25">
      <c r="A17" s="14" t="str">
        <f>'[13]01-16-31'!A18</f>
        <v xml:space="preserve"> 01-5118-16-31                          </v>
      </c>
      <c r="B17" s="14" t="str">
        <f>'[13]01-16-31'!B18</f>
        <v xml:space="preserve"> WORKER COMPENSATION  </v>
      </c>
      <c r="C17" s="27">
        <f>'[13]01-16-31'!E18</f>
        <v>12723</v>
      </c>
      <c r="D17" s="27">
        <f>'[13]01-16-31'!F18</f>
        <v>11176.76</v>
      </c>
      <c r="E17" s="27">
        <f>'[13]01-16-31'!G18</f>
        <v>13417</v>
      </c>
      <c r="F17" s="27">
        <f>'[13]01-16-31'!H18</f>
        <v>4814.46</v>
      </c>
      <c r="G17" s="27">
        <f>'[13]01-16-31'!I18</f>
        <v>11589</v>
      </c>
      <c r="H17" s="27">
        <f>'[13]01-16-31'!J18</f>
        <v>9448</v>
      </c>
    </row>
    <row r="18" spans="1:8" x14ac:dyDescent="0.25">
      <c r="A18" s="14" t="str">
        <f>'[13]01-16-31'!A19</f>
        <v xml:space="preserve"> 01-5119-16-31                          </v>
      </c>
      <c r="B18" s="14" t="str">
        <f>'[13]01-16-31'!B19</f>
        <v xml:space="preserve"> OTHER PAYROLL EXPENS </v>
      </c>
      <c r="C18" s="27">
        <f>'[13]01-16-31'!E19</f>
        <v>701</v>
      </c>
      <c r="D18" s="27">
        <f>'[13]01-16-31'!F19</f>
        <v>698.78</v>
      </c>
      <c r="E18" s="27">
        <f>'[13]01-16-31'!G19</f>
        <v>720</v>
      </c>
      <c r="F18" s="27">
        <f>'[13]01-16-31'!H19</f>
        <v>348.06</v>
      </c>
      <c r="G18" s="27">
        <f>'[13]01-16-31'!I19</f>
        <v>721</v>
      </c>
      <c r="H18" s="27">
        <f>'[13]01-16-31'!J19</f>
        <v>720</v>
      </c>
    </row>
    <row r="19" spans="1:8" x14ac:dyDescent="0.25">
      <c r="A19" s="25"/>
      <c r="B19" s="25" t="s">
        <v>57</v>
      </c>
      <c r="C19" s="26">
        <f t="shared" ref="C19:H19" si="0">SUM(C9:C18)</f>
        <v>465276</v>
      </c>
      <c r="D19" s="26">
        <f t="shared" si="0"/>
        <v>428458.37</v>
      </c>
      <c r="E19" s="26">
        <f>SUM(E9:E18)</f>
        <v>495730</v>
      </c>
      <c r="F19" s="26">
        <f t="shared" si="0"/>
        <v>205305.00999999998</v>
      </c>
      <c r="G19" s="26">
        <f t="shared" si="0"/>
        <v>460375</v>
      </c>
      <c r="H19" s="26">
        <f t="shared" si="0"/>
        <v>492715</v>
      </c>
    </row>
    <row r="20" spans="1:8" x14ac:dyDescent="0.25">
      <c r="A20" s="27" t="str">
        <f>'[13]01-16-31'!A21</f>
        <v xml:space="preserve"> 01-5201-16-31                          </v>
      </c>
      <c r="B20" s="27" t="str">
        <f>'[13]01-16-31'!B21</f>
        <v xml:space="preserve"> OFFICE SUPPLIES      </v>
      </c>
      <c r="C20" s="27">
        <f>'[13]01-16-31'!E21</f>
        <v>600</v>
      </c>
      <c r="D20" s="27">
        <f>'[13]01-16-31'!F21</f>
        <v>475.9</v>
      </c>
      <c r="E20" s="27">
        <f>'[13]01-16-31'!G21</f>
        <v>600</v>
      </c>
      <c r="F20" s="27">
        <f>'[13]01-16-31'!H21</f>
        <v>112.97</v>
      </c>
      <c r="G20" s="27">
        <f>'[13]01-16-31'!I21</f>
        <v>600</v>
      </c>
      <c r="H20" s="27">
        <f>'[13]01-16-31'!J21</f>
        <v>600</v>
      </c>
    </row>
    <row r="21" spans="1:8" x14ac:dyDescent="0.25">
      <c r="A21" s="27" t="str">
        <f>'[13]01-16-31'!A22</f>
        <v xml:space="preserve"> 01-5202-16-31                          </v>
      </c>
      <c r="B21" s="27" t="str">
        <f>'[13]01-16-31'!B22</f>
        <v xml:space="preserve"> POSTAGE              </v>
      </c>
      <c r="C21" s="27">
        <f>'[13]01-16-31'!E22</f>
        <v>50</v>
      </c>
      <c r="D21" s="27">
        <f>'[13]01-16-31'!F22</f>
        <v>0</v>
      </c>
      <c r="E21" s="27">
        <f>'[13]01-16-31'!G22</f>
        <v>50</v>
      </c>
      <c r="F21" s="27">
        <f>'[13]01-16-31'!H22</f>
        <v>0.63</v>
      </c>
      <c r="G21" s="27">
        <f>'[13]01-16-31'!I22</f>
        <v>50</v>
      </c>
      <c r="H21" s="27">
        <f>'[13]01-16-31'!J22</f>
        <v>50</v>
      </c>
    </row>
    <row r="22" spans="1:8" x14ac:dyDescent="0.25">
      <c r="A22" s="27" t="str">
        <f>'[13]01-16-31'!A23</f>
        <v xml:space="preserve"> 01-5206-16-31                          </v>
      </c>
      <c r="B22" s="27" t="str">
        <f>'[13]01-16-31'!B23</f>
        <v xml:space="preserve"> FUELS OILS LUBRICANT </v>
      </c>
      <c r="C22" s="27">
        <f>'[13]01-16-31'!E23</f>
        <v>60000</v>
      </c>
      <c r="D22" s="27">
        <f>'[13]01-16-31'!F23</f>
        <v>55151.44</v>
      </c>
      <c r="E22" s="27">
        <f>'[13]01-16-31'!G23</f>
        <v>60000</v>
      </c>
      <c r="F22" s="27">
        <f>'[13]01-16-31'!H23</f>
        <v>28203.37</v>
      </c>
      <c r="G22" s="27">
        <f>'[13]01-16-31'!I23</f>
        <v>60000</v>
      </c>
      <c r="H22" s="27">
        <f>'[13]01-16-31'!J23</f>
        <v>60000</v>
      </c>
    </row>
    <row r="23" spans="1:8" x14ac:dyDescent="0.25">
      <c r="A23" s="27" t="str">
        <f>'[13]01-16-31'!A24</f>
        <v xml:space="preserve"> 01-5299-16-31                          </v>
      </c>
      <c r="B23" s="27" t="str">
        <f>'[13]01-16-31'!B24</f>
        <v xml:space="preserve"> MISCELLANEOUS SUPPLI </v>
      </c>
      <c r="C23" s="27">
        <f>'[13]01-16-31'!E24</f>
        <v>4000</v>
      </c>
      <c r="D23" s="27">
        <f>'[13]01-16-31'!F24</f>
        <v>1336.23</v>
      </c>
      <c r="E23" s="27">
        <f>'[13]01-16-31'!G24</f>
        <v>4000</v>
      </c>
      <c r="F23" s="27">
        <f>'[13]01-16-31'!H24</f>
        <v>2605.65</v>
      </c>
      <c r="G23" s="27">
        <f>'[13]01-16-31'!I24</f>
        <v>4000</v>
      </c>
      <c r="H23" s="27">
        <f>'[13]01-16-31'!J24</f>
        <v>4000</v>
      </c>
    </row>
    <row r="24" spans="1:8" x14ac:dyDescent="0.25">
      <c r="A24" s="25"/>
      <c r="B24" s="25" t="s">
        <v>39</v>
      </c>
      <c r="C24" s="26">
        <f t="shared" ref="C24:H24" si="1">SUM(C20:C23)</f>
        <v>64650</v>
      </c>
      <c r="D24" s="26">
        <f t="shared" si="1"/>
        <v>56963.570000000007</v>
      </c>
      <c r="E24" s="26">
        <f>SUM(E20:E23)</f>
        <v>64650</v>
      </c>
      <c r="F24" s="26">
        <f t="shared" si="1"/>
        <v>30922.62</v>
      </c>
      <c r="G24" s="26">
        <f t="shared" si="1"/>
        <v>64650</v>
      </c>
      <c r="H24" s="26">
        <f t="shared" si="1"/>
        <v>64650</v>
      </c>
    </row>
    <row r="25" spans="1:8" x14ac:dyDescent="0.25">
      <c r="A25" s="27" t="str">
        <f>'[13]01-16-31'!A26</f>
        <v xml:space="preserve"> 01-5304-16-31                          </v>
      </c>
      <c r="B25" s="27" t="str">
        <f>'[13]01-16-31'!B26</f>
        <v xml:space="preserve"> MACHINERY &amp; EQUIPMEN </v>
      </c>
      <c r="C25" s="27">
        <f>'[13]01-16-31'!E26</f>
        <v>50000</v>
      </c>
      <c r="D25" s="27">
        <f>'[13]01-16-31'!F26</f>
        <v>51516.95</v>
      </c>
      <c r="E25" s="27">
        <f>'[13]01-16-31'!G26</f>
        <v>50000</v>
      </c>
      <c r="F25" s="27">
        <f>'[13]01-16-31'!H26</f>
        <v>15094.1</v>
      </c>
      <c r="G25" s="27">
        <f>'[13]01-16-31'!I26</f>
        <v>50000</v>
      </c>
      <c r="H25" s="27">
        <f>'[13]01-16-31'!J26</f>
        <v>50000</v>
      </c>
    </row>
    <row r="26" spans="1:8" x14ac:dyDescent="0.25">
      <c r="A26" s="27" t="str">
        <f>'[13]01-16-31'!A27</f>
        <v xml:space="preserve"> 01-5305-16-31                          </v>
      </c>
      <c r="B26" s="27" t="str">
        <f>'[13]01-16-31'!B27</f>
        <v xml:space="preserve"> VEHICLE MAINTENANCE  </v>
      </c>
      <c r="C26" s="27">
        <f>'[13]01-16-31'!E27</f>
        <v>10000</v>
      </c>
      <c r="D26" s="27">
        <f>'[13]01-16-31'!F27</f>
        <v>13388.14</v>
      </c>
      <c r="E26" s="27">
        <f>'[13]01-16-31'!G27</f>
        <v>10000</v>
      </c>
      <c r="F26" s="27">
        <f>'[13]01-16-31'!H27</f>
        <v>4031</v>
      </c>
      <c r="G26" s="27">
        <f>'[13]01-16-31'!I27</f>
        <v>10000</v>
      </c>
      <c r="H26" s="27">
        <f>'[13]01-16-31'!J27</f>
        <v>10000</v>
      </c>
    </row>
    <row r="27" spans="1:8" x14ac:dyDescent="0.25">
      <c r="A27" s="27" t="str">
        <f>'[13]01-16-31'!A28</f>
        <v xml:space="preserve"> 01-5310-16-31                          </v>
      </c>
      <c r="B27" s="27" t="str">
        <f>'[13]01-16-31'!B28</f>
        <v xml:space="preserve"> STREETS ROAD &amp; BRIDG </v>
      </c>
      <c r="C27" s="27">
        <f>'[13]01-16-31'!E28</f>
        <v>45000</v>
      </c>
      <c r="D27" s="27">
        <f>'[13]01-16-31'!F28</f>
        <v>43949.31</v>
      </c>
      <c r="E27" s="27">
        <f>'[13]01-16-31'!G28</f>
        <v>45000</v>
      </c>
      <c r="F27" s="27">
        <f>'[13]01-16-31'!H28</f>
        <v>22542.93</v>
      </c>
      <c r="G27" s="27">
        <f>'[13]01-16-31'!I28</f>
        <v>50000</v>
      </c>
      <c r="H27" s="27">
        <f>'[13]01-16-31'!J28</f>
        <v>45000</v>
      </c>
    </row>
    <row r="28" spans="1:8" x14ac:dyDescent="0.25">
      <c r="A28" s="27" t="str">
        <f>'[13]01-16-31'!A29</f>
        <v xml:space="preserve"> 01-5311-16-31                          </v>
      </c>
      <c r="B28" s="27" t="str">
        <f>'[13]01-16-31'!B29</f>
        <v xml:space="preserve"> SIGN &amp; SIGNAL MAINTE </v>
      </c>
      <c r="C28" s="27">
        <f>'[13]01-16-31'!E29</f>
        <v>8000</v>
      </c>
      <c r="D28" s="27">
        <f>'[13]01-16-31'!F29</f>
        <v>7476.03</v>
      </c>
      <c r="E28" s="27">
        <f>'[13]01-16-31'!G29</f>
        <v>8000</v>
      </c>
      <c r="F28" s="27">
        <f>'[13]01-16-31'!H29</f>
        <v>2470.89</v>
      </c>
      <c r="G28" s="27">
        <f>'[13]01-16-31'!I29</f>
        <v>8000</v>
      </c>
      <c r="H28" s="27">
        <f>'[13]01-16-31'!J29</f>
        <v>8000</v>
      </c>
    </row>
    <row r="29" spans="1:8" x14ac:dyDescent="0.25">
      <c r="A29" s="27" t="str">
        <f>'[13]01-16-31'!A30</f>
        <v xml:space="preserve"> 01-5312-16-31                          </v>
      </c>
      <c r="B29" s="27" t="str">
        <f>'[13]01-16-31'!B30</f>
        <v xml:space="preserve"> STREET LIGHT MAINTEN </v>
      </c>
      <c r="C29" s="27">
        <f>'[13]01-16-31'!E30</f>
        <v>6000</v>
      </c>
      <c r="D29" s="27">
        <f>'[13]01-16-31'!F30</f>
        <v>4362.1099999999997</v>
      </c>
      <c r="E29" s="27">
        <f>'[13]01-16-31'!G30</f>
        <v>6000</v>
      </c>
      <c r="F29" s="27">
        <f>'[13]01-16-31'!H30</f>
        <v>3006.92</v>
      </c>
      <c r="G29" s="27">
        <f>'[13]01-16-31'!I30</f>
        <v>6000</v>
      </c>
      <c r="H29" s="27">
        <f>'[13]01-16-31'!J30</f>
        <v>6000</v>
      </c>
    </row>
    <row r="30" spans="1:8" x14ac:dyDescent="0.25">
      <c r="A30" s="27" t="str">
        <f>'[13]01-16-31'!A31</f>
        <v xml:space="preserve"> 01-5319-16-31                          </v>
      </c>
      <c r="B30" s="27" t="str">
        <f>'[13]01-16-31'!B31</f>
        <v xml:space="preserve"> TRAFFIC PAINT MAINTE </v>
      </c>
      <c r="C30" s="27">
        <f>'[13]01-16-31'!E31</f>
        <v>4000</v>
      </c>
      <c r="D30" s="27">
        <f>'[13]01-16-31'!F31</f>
        <v>3935.93</v>
      </c>
      <c r="E30" s="27">
        <f>'[13]01-16-31'!G31</f>
        <v>4000</v>
      </c>
      <c r="F30" s="27">
        <f>'[13]01-16-31'!H31</f>
        <v>1885.25</v>
      </c>
      <c r="G30" s="27">
        <f>'[13]01-16-31'!I31</f>
        <v>4000</v>
      </c>
      <c r="H30" s="27">
        <f>'[13]01-16-31'!J31</f>
        <v>4000</v>
      </c>
    </row>
    <row r="31" spans="1:8" x14ac:dyDescent="0.25">
      <c r="A31" s="27" t="str">
        <f>'[13]01-16-31'!A32</f>
        <v xml:space="preserve"> 01-5399-16-31                          </v>
      </c>
      <c r="B31" s="27" t="str">
        <f>'[13]01-16-31'!B32</f>
        <v xml:space="preserve"> MISCELLANEOUS MAINTE </v>
      </c>
      <c r="C31" s="27">
        <f>'[13]01-16-31'!E32</f>
        <v>4675</v>
      </c>
      <c r="D31" s="27">
        <f>'[13]01-16-31'!F32</f>
        <v>4675</v>
      </c>
      <c r="E31" s="27">
        <f>'[13]01-16-31'!G32</f>
        <v>4675</v>
      </c>
      <c r="F31" s="27">
        <f>'[13]01-16-31'!H32</f>
        <v>0</v>
      </c>
      <c r="G31" s="27">
        <f>'[13]01-16-31'!I32</f>
        <v>4675</v>
      </c>
      <c r="H31" s="27">
        <f>'[13]01-16-31'!J32</f>
        <v>4675</v>
      </c>
    </row>
    <row r="32" spans="1:8" hidden="1" x14ac:dyDescent="0.25">
      <c r="A32" s="27"/>
      <c r="B32" s="27"/>
      <c r="C32" s="27"/>
      <c r="D32" s="27"/>
      <c r="E32" s="27"/>
      <c r="F32" s="27"/>
      <c r="G32" s="27"/>
      <c r="H32" s="27"/>
    </row>
    <row r="33" spans="1:8" x14ac:dyDescent="0.25">
      <c r="A33" s="25"/>
      <c r="B33" s="25" t="s">
        <v>43</v>
      </c>
      <c r="C33" s="26">
        <f>SUM(C25:C31)</f>
        <v>127675</v>
      </c>
      <c r="D33" s="26">
        <f>SUM(D25:D32)</f>
        <v>129303.46999999999</v>
      </c>
      <c r="E33" s="26">
        <f>SUM(E25:E32)</f>
        <v>127675</v>
      </c>
      <c r="F33" s="26">
        <f>SUM(F25:F31)</f>
        <v>49031.09</v>
      </c>
      <c r="G33" s="92">
        <f>SUM(G25:G31)</f>
        <v>132675</v>
      </c>
      <c r="H33" s="92">
        <f>SUM(H25:H31)</f>
        <v>127675</v>
      </c>
    </row>
    <row r="34" spans="1:8" x14ac:dyDescent="0.25">
      <c r="A34" s="14" t="str">
        <f>'[13]01-16-31'!A34</f>
        <v xml:space="preserve"> 01-5401-16-31                          </v>
      </c>
      <c r="B34" s="14" t="str">
        <f>'[13]01-16-31'!B34</f>
        <v xml:space="preserve"> COMMUNICATIONS       </v>
      </c>
      <c r="C34" s="27">
        <f>'[13]01-16-31'!E34</f>
        <v>1000</v>
      </c>
      <c r="D34" s="27">
        <f>'[13]01-16-31'!F34</f>
        <v>821.42</v>
      </c>
      <c r="E34" s="27">
        <f>'[13]01-16-31'!G34</f>
        <v>1000</v>
      </c>
      <c r="F34" s="27">
        <f>'[13]01-16-31'!H34</f>
        <v>340.61</v>
      </c>
      <c r="G34" s="27">
        <f>'[13]01-16-31'!I34</f>
        <v>1000</v>
      </c>
      <c r="H34" s="27">
        <f>'[13]01-16-31'!J34</f>
        <v>1000</v>
      </c>
    </row>
    <row r="35" spans="1:8" x14ac:dyDescent="0.25">
      <c r="A35" s="14" t="str">
        <f>'[13]01-16-31'!A35</f>
        <v xml:space="preserve"> 01-5403-16-31                          </v>
      </c>
      <c r="B35" s="14" t="str">
        <f>'[13]01-16-31'!B35</f>
        <v xml:space="preserve"> GENERAL INSURANCE    </v>
      </c>
      <c r="C35" s="27">
        <f>'[13]01-16-31'!E35</f>
        <v>14863</v>
      </c>
      <c r="D35" s="27">
        <f>'[13]01-16-31'!F35</f>
        <v>8504.01</v>
      </c>
      <c r="E35" s="27">
        <f>'[13]01-16-31'!G35</f>
        <v>14863</v>
      </c>
      <c r="F35" s="27">
        <f>'[13]01-16-31'!H35</f>
        <v>5180.5200000000004</v>
      </c>
      <c r="G35" s="27">
        <f>'[13]01-16-31'!I35</f>
        <v>14863</v>
      </c>
      <c r="H35" s="27">
        <f>'[13]01-16-31'!J35</f>
        <v>15012</v>
      </c>
    </row>
    <row r="36" spans="1:8" x14ac:dyDescent="0.25">
      <c r="A36" s="14" t="str">
        <f>'[13]01-16-31'!A36</f>
        <v xml:space="preserve"> 01-5404-16-31                          </v>
      </c>
      <c r="B36" s="14" t="str">
        <f>'[13]01-16-31'!B36</f>
        <v xml:space="preserve"> PROFESSIONAL FEES    </v>
      </c>
      <c r="C36" s="27">
        <f>'[13]01-16-31'!E36</f>
        <v>500</v>
      </c>
      <c r="D36" s="27">
        <f>'[13]01-16-31'!F36</f>
        <v>513.77</v>
      </c>
      <c r="E36" s="27">
        <f>'[13]01-16-31'!G36</f>
        <v>500</v>
      </c>
      <c r="F36" s="27">
        <f>'[13]01-16-31'!H36</f>
        <v>263.51</v>
      </c>
      <c r="G36" s="27">
        <f>'[13]01-16-31'!I36</f>
        <v>500</v>
      </c>
      <c r="H36" s="27">
        <f>'[13]01-16-31'!J36</f>
        <v>500</v>
      </c>
    </row>
    <row r="37" spans="1:8" x14ac:dyDescent="0.25">
      <c r="A37" s="14" t="str">
        <f>'[13]01-16-31'!A37</f>
        <v xml:space="preserve"> 01-5405-16-31                          </v>
      </c>
      <c r="B37" s="14" t="str">
        <f>'[13]01-16-31'!B37</f>
        <v xml:space="preserve"> ADVERTISING          </v>
      </c>
      <c r="C37" s="27">
        <f>'[13]01-16-31'!E37</f>
        <v>300</v>
      </c>
      <c r="D37" s="27">
        <f>'[13]01-16-31'!F37</f>
        <v>0</v>
      </c>
      <c r="E37" s="27">
        <f>'[13]01-16-31'!G37</f>
        <v>300</v>
      </c>
      <c r="F37" s="27">
        <f>'[13]01-16-31'!H37</f>
        <v>0</v>
      </c>
      <c r="G37" s="27">
        <f>'[13]01-16-31'!I37</f>
        <v>300</v>
      </c>
      <c r="H37" s="27">
        <f>'[13]01-16-31'!J37</f>
        <v>300</v>
      </c>
    </row>
    <row r="38" spans="1:8" x14ac:dyDescent="0.25">
      <c r="A38" s="14" t="str">
        <f>'[13]01-16-31'!A38</f>
        <v xml:space="preserve"> 01-5406-16-31                          </v>
      </c>
      <c r="B38" s="14" t="str">
        <f>'[13]01-16-31'!B38</f>
        <v xml:space="preserve"> TRAINING             </v>
      </c>
      <c r="C38" s="27">
        <f>'[13]01-16-31'!E38</f>
        <v>4000</v>
      </c>
      <c r="D38" s="27">
        <f>'[13]01-16-31'!F38</f>
        <v>3550.48</v>
      </c>
      <c r="E38" s="27">
        <f>'[13]01-16-31'!G38</f>
        <v>4000</v>
      </c>
      <c r="F38" s="27">
        <f>'[13]01-16-31'!H38</f>
        <v>75</v>
      </c>
      <c r="G38" s="27">
        <f>'[13]01-16-31'!I38</f>
        <v>4000</v>
      </c>
      <c r="H38" s="27">
        <f>'[13]01-16-31'!J38</f>
        <v>4000</v>
      </c>
    </row>
    <row r="39" spans="1:8" x14ac:dyDescent="0.25">
      <c r="A39" s="14" t="str">
        <f>'[13]01-16-31'!A39</f>
        <v xml:space="preserve"> 01-5408-16-31                          </v>
      </c>
      <c r="B39" s="14" t="str">
        <f>'[13]01-16-31'!B39</f>
        <v xml:space="preserve"> ELECTRIC UTILITY SER </v>
      </c>
      <c r="C39" s="27">
        <f>'[13]01-16-31'!E39</f>
        <v>265353</v>
      </c>
      <c r="D39" s="27">
        <f>'[13]01-16-31'!F39</f>
        <v>239974.97</v>
      </c>
      <c r="E39" s="27">
        <f>'[13]01-16-31'!G39</f>
        <v>265353</v>
      </c>
      <c r="F39" s="27">
        <f>'[13]01-16-31'!H39</f>
        <v>111593.43</v>
      </c>
      <c r="G39" s="27">
        <f>'[13]01-16-31'!I39</f>
        <v>265353</v>
      </c>
      <c r="H39" s="27">
        <f>'[13]01-16-31'!J39</f>
        <v>262727</v>
      </c>
    </row>
    <row r="40" spans="1:8" x14ac:dyDescent="0.25">
      <c r="A40" s="14" t="str">
        <f>'[13]01-16-31'!A40</f>
        <v xml:space="preserve"> 01-5409-16-31                          </v>
      </c>
      <c r="B40" s="14" t="str">
        <f>'[13]01-16-31'!B40</f>
        <v xml:space="preserve"> CONTRACTUAL SERVICES </v>
      </c>
      <c r="C40" s="27">
        <f>'[13]01-16-31'!E40</f>
        <v>0</v>
      </c>
      <c r="D40" s="27">
        <f>'[13]01-16-31'!F40</f>
        <v>0</v>
      </c>
      <c r="E40" s="27">
        <f>'[13]01-16-31'!G40</f>
        <v>0</v>
      </c>
      <c r="F40" s="27">
        <f>'[13]01-16-31'!H40</f>
        <v>0</v>
      </c>
      <c r="G40" s="27">
        <f>'[13]01-16-31'!I40</f>
        <v>0</v>
      </c>
      <c r="H40" s="27">
        <f>'[13]01-16-31'!J40</f>
        <v>0</v>
      </c>
    </row>
    <row r="41" spans="1:8" x14ac:dyDescent="0.25">
      <c r="A41" s="14" t="str">
        <f>'[13]01-16-31'!A41</f>
        <v xml:space="preserve"> 01-5411-16-31                          </v>
      </c>
      <c r="B41" s="14" t="str">
        <f>'[13]01-16-31'!B41</f>
        <v xml:space="preserve"> MACHINERY &amp; EQUIPMEN </v>
      </c>
      <c r="C41" s="27">
        <f>'[13]01-16-31'!E41</f>
        <v>2000</v>
      </c>
      <c r="D41" s="27">
        <f>'[13]01-16-31'!F41</f>
        <v>0</v>
      </c>
      <c r="E41" s="27">
        <f>'[13]01-16-31'!G41</f>
        <v>0</v>
      </c>
      <c r="F41" s="27">
        <f>'[13]01-16-31'!H41</f>
        <v>0</v>
      </c>
      <c r="G41" s="27">
        <f>'[13]01-16-31'!I41</f>
        <v>0</v>
      </c>
      <c r="H41" s="27">
        <f>'[13]01-16-31'!J41</f>
        <v>0</v>
      </c>
    </row>
    <row r="42" spans="1:8" x14ac:dyDescent="0.25">
      <c r="A42" s="14" t="str">
        <f>'[13]01-16-31'!A42</f>
        <v xml:space="preserve"> 01-5455-16-31                          </v>
      </c>
      <c r="B42" s="14" t="str">
        <f>'[13]01-16-31'!B42</f>
        <v xml:space="preserve"> UNIFORM PURCHASE/REN </v>
      </c>
      <c r="C42" s="27">
        <f>'[13]01-16-31'!E42</f>
        <v>2000</v>
      </c>
      <c r="D42" s="27">
        <f>'[13]01-16-31'!F42</f>
        <v>2167.75</v>
      </c>
      <c r="E42" s="27">
        <f>'[13]01-16-31'!G42</f>
        <v>2300</v>
      </c>
      <c r="F42" s="27">
        <f>'[13]01-16-31'!H42</f>
        <v>881.86</v>
      </c>
      <c r="G42" s="27">
        <f>'[13]01-16-31'!I42</f>
        <v>2300</v>
      </c>
      <c r="H42" s="27">
        <f>'[13]01-16-31'!J42</f>
        <v>2300</v>
      </c>
    </row>
    <row r="43" spans="1:8" x14ac:dyDescent="0.25">
      <c r="A43" s="25"/>
      <c r="B43" s="25" t="s">
        <v>40</v>
      </c>
      <c r="C43" s="26">
        <f t="shared" ref="C43:H43" si="2">SUM(C34:C42)</f>
        <v>290016</v>
      </c>
      <c r="D43" s="26">
        <f t="shared" si="2"/>
        <v>255532.4</v>
      </c>
      <c r="E43" s="26">
        <f>SUM(E34:E42)</f>
        <v>288316</v>
      </c>
      <c r="F43" s="26">
        <f t="shared" si="2"/>
        <v>118334.93</v>
      </c>
      <c r="G43" s="92">
        <f t="shared" si="2"/>
        <v>288316</v>
      </c>
      <c r="H43" s="92">
        <f t="shared" si="2"/>
        <v>285839</v>
      </c>
    </row>
    <row r="44" spans="1:8" hidden="1" x14ac:dyDescent="0.25">
      <c r="A44" s="27"/>
      <c r="B44" s="27"/>
      <c r="C44" s="60"/>
      <c r="D44" s="60"/>
      <c r="E44" s="60"/>
      <c r="F44" s="60"/>
      <c r="G44" s="60"/>
      <c r="H44" s="60"/>
    </row>
    <row r="45" spans="1:8" hidden="1" x14ac:dyDescent="0.25">
      <c r="A45" s="26"/>
      <c r="B45" s="25" t="s">
        <v>73</v>
      </c>
      <c r="C45" s="26">
        <f>C44</f>
        <v>0</v>
      </c>
      <c r="D45" s="26">
        <f t="shared" ref="D45:H45" si="3">D44</f>
        <v>0</v>
      </c>
      <c r="E45" s="26">
        <f t="shared" si="3"/>
        <v>0</v>
      </c>
      <c r="F45" s="26">
        <f t="shared" si="3"/>
        <v>0</v>
      </c>
      <c r="G45" s="26">
        <f t="shared" si="3"/>
        <v>0</v>
      </c>
      <c r="H45" s="26">
        <f t="shared" si="3"/>
        <v>0</v>
      </c>
    </row>
    <row r="46" spans="1:8" hidden="1" x14ac:dyDescent="0.25">
      <c r="A46" s="27">
        <f>'[13]01-16-31'!A44</f>
        <v>0</v>
      </c>
      <c r="B46" s="27">
        <f>'[13]01-16-31'!B44</f>
        <v>0</v>
      </c>
      <c r="C46" s="27">
        <f>'[13]01-16-31'!E44</f>
        <v>0</v>
      </c>
      <c r="D46" s="27">
        <f>'[13]01-16-31'!F44</f>
        <v>0</v>
      </c>
      <c r="E46" s="27">
        <f>'[13]01-16-31'!G44</f>
        <v>0</v>
      </c>
      <c r="F46" s="27">
        <f>'[13]01-16-31'!H44</f>
        <v>0</v>
      </c>
      <c r="G46" s="27">
        <f>'[13]01-16-31'!I44</f>
        <v>0</v>
      </c>
      <c r="H46" s="27">
        <f>'[13]01-16-31'!J44</f>
        <v>0</v>
      </c>
    </row>
    <row r="47" spans="1:8" x14ac:dyDescent="0.25">
      <c r="A47" s="27" t="str">
        <f>'[13]01-16-31'!A45</f>
        <v xml:space="preserve"> 01-6504-16-31</v>
      </c>
      <c r="B47" s="27" t="str">
        <f>'[13]01-16-31'!B45</f>
        <v xml:space="preserve"> MACHINERY &amp; EQUIPMENT</v>
      </c>
      <c r="C47" s="27">
        <f>'[13]01-16-31'!E45</f>
        <v>0</v>
      </c>
      <c r="D47" s="27">
        <f>'[13]01-16-31'!F45</f>
        <v>0</v>
      </c>
      <c r="E47" s="27">
        <f>'[13]01-16-31'!G45</f>
        <v>0</v>
      </c>
      <c r="F47" s="27">
        <f>'[13]01-16-31'!H45</f>
        <v>0</v>
      </c>
      <c r="G47" s="27">
        <f>'[13]01-16-31'!I45</f>
        <v>0</v>
      </c>
      <c r="H47" s="27">
        <f>'[13]01-16-31'!J45</f>
        <v>60000</v>
      </c>
    </row>
    <row r="48" spans="1:8" x14ac:dyDescent="0.25">
      <c r="A48" s="27" t="str">
        <f>'[13]01-16-31'!A46</f>
        <v xml:space="preserve"> 01-6505-16-31                          </v>
      </c>
      <c r="B48" s="27" t="str">
        <f>'[13]01-16-31'!B46</f>
        <v xml:space="preserve"> MOTOR VEHICLES       </v>
      </c>
      <c r="C48" s="27">
        <f>'[13]01-16-31'!E46</f>
        <v>0</v>
      </c>
      <c r="D48" s="27">
        <f>'[13]01-16-31'!F46</f>
        <v>0</v>
      </c>
      <c r="E48" s="27">
        <f>'[13]01-16-31'!G46</f>
        <v>0</v>
      </c>
      <c r="F48" s="27">
        <f>'[13]01-16-31'!H46</f>
        <v>0</v>
      </c>
      <c r="G48" s="27">
        <f>'[13]01-16-31'!I46</f>
        <v>0</v>
      </c>
      <c r="H48" s="27">
        <f>'[13]01-16-31'!J46</f>
        <v>0</v>
      </c>
    </row>
    <row r="49" spans="1:8" x14ac:dyDescent="0.25">
      <c r="A49" s="27" t="str">
        <f>'[13]01-16-31'!A47</f>
        <v xml:space="preserve"> 01-6510-16-31                          </v>
      </c>
      <c r="B49" s="27" t="str">
        <f>'[13]01-16-31'!B47</f>
        <v xml:space="preserve"> STREETS ROADS BRIDGE </v>
      </c>
      <c r="C49" s="27">
        <f>'[13]01-16-31'!E47</f>
        <v>0</v>
      </c>
      <c r="D49" s="27">
        <f>'[13]01-16-31'!F47</f>
        <v>0</v>
      </c>
      <c r="E49" s="27">
        <f>'[13]01-16-31'!G47</f>
        <v>0</v>
      </c>
      <c r="F49" s="27">
        <f>'[13]01-16-31'!H47</f>
        <v>0</v>
      </c>
      <c r="G49" s="27">
        <f>'[13]01-16-31'!I47</f>
        <v>0</v>
      </c>
      <c r="H49" s="27">
        <f>'[13]01-16-31'!J47</f>
        <v>0</v>
      </c>
    </row>
    <row r="50" spans="1:8" ht="15.75" thickBot="1" x14ac:dyDescent="0.3">
      <c r="A50" s="32"/>
      <c r="B50" s="25" t="s">
        <v>68</v>
      </c>
      <c r="C50" s="26">
        <f>SUM(C47:C49)</f>
        <v>0</v>
      </c>
      <c r="D50" s="26">
        <f>SUM(D47:D49)</f>
        <v>0</v>
      </c>
      <c r="E50" s="26">
        <f>SUM(E46:E49)</f>
        <v>0</v>
      </c>
      <c r="F50" s="26">
        <f>SUM(F47:F49)</f>
        <v>0</v>
      </c>
      <c r="G50" s="26">
        <f>SUM(G47:G49)</f>
        <v>0</v>
      </c>
      <c r="H50" s="26">
        <f>SUM(H47:H49)</f>
        <v>60000</v>
      </c>
    </row>
    <row r="51" spans="1:8" ht="16.5" thickTop="1" thickBot="1" x14ac:dyDescent="0.3">
      <c r="A51" s="28"/>
      <c r="B51" s="28" t="s">
        <v>88</v>
      </c>
      <c r="C51" s="29">
        <f t="shared" ref="C51:H51" si="4">SUM(C9:C50)/2</f>
        <v>947617</v>
      </c>
      <c r="D51" s="29">
        <f t="shared" si="4"/>
        <v>870257.80999999994</v>
      </c>
      <c r="E51" s="29">
        <f t="shared" si="4"/>
        <v>976371</v>
      </c>
      <c r="F51" s="29">
        <f t="shared" si="4"/>
        <v>403593.65</v>
      </c>
      <c r="G51" s="29">
        <f t="shared" si="4"/>
        <v>946016</v>
      </c>
      <c r="H51" s="29">
        <f t="shared" si="4"/>
        <v>1030879</v>
      </c>
    </row>
    <row r="52" spans="1:8" ht="15.75" thickTop="1" x14ac:dyDescent="0.25">
      <c r="A52" s="16"/>
      <c r="B52" s="19"/>
      <c r="C52" s="18"/>
      <c r="D52" s="18"/>
      <c r="E52" s="18"/>
      <c r="F52" s="18"/>
      <c r="G52" s="83"/>
      <c r="H52" s="8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0" workbookViewId="0">
      <selection activeCell="H49" sqref="H49"/>
    </sheetView>
  </sheetViews>
  <sheetFormatPr defaultRowHeight="15" x14ac:dyDescent="0.25"/>
  <cols>
    <col min="1" max="1" width="13.140625" customWidth="1"/>
    <col min="2" max="2" width="31.28515625" bestFit="1" customWidth="1"/>
    <col min="3" max="3" width="8.85546875" bestFit="1" customWidth="1"/>
  </cols>
  <sheetData>
    <row r="1" spans="1:8" x14ac:dyDescent="0.25">
      <c r="A1" s="16" t="s">
        <v>0</v>
      </c>
      <c r="B1" s="19"/>
      <c r="C1" s="18"/>
      <c r="D1" s="18"/>
      <c r="E1" s="18"/>
      <c r="F1" s="18"/>
      <c r="G1" s="83"/>
      <c r="H1" s="83"/>
    </row>
    <row r="2" spans="1:8" x14ac:dyDescent="0.25">
      <c r="A2" s="16" t="str">
        <f>[1]Sheet1!$A$2</f>
        <v>BUDGET 2024-2025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">
        <v>89</v>
      </c>
      <c r="B3" s="19"/>
      <c r="C3" s="18"/>
      <c r="D3" s="18"/>
      <c r="E3" s="18"/>
      <c r="F3" s="18"/>
      <c r="G3" s="83"/>
      <c r="H3" s="84"/>
    </row>
    <row r="4" spans="1:8" x14ac:dyDescent="0.25">
      <c r="A4" s="14"/>
      <c r="B4" s="14"/>
      <c r="C4" s="15"/>
      <c r="D4" s="15"/>
      <c r="E4" s="15"/>
      <c r="F4" s="15"/>
      <c r="G4" s="82"/>
      <c r="H4" s="82"/>
    </row>
    <row r="5" spans="1:8" x14ac:dyDescent="0.25">
      <c r="A5" s="20" t="s">
        <v>35</v>
      </c>
      <c r="B5" s="20" t="s">
        <v>36</v>
      </c>
      <c r="C5" s="21" t="str">
        <f>[1]Sheet1!F2</f>
        <v>2022-23</v>
      </c>
      <c r="D5" s="21" t="str">
        <f>[1]Sheet1!G2</f>
        <v>2022-23</v>
      </c>
      <c r="E5" s="21" t="str">
        <f>[1]Sheet1!H2</f>
        <v>2023-24</v>
      </c>
      <c r="F5" s="21" t="str">
        <f>[1]Sheet1!I2</f>
        <v>2023-24</v>
      </c>
      <c r="G5" s="21" t="str">
        <f>[1]Sheet1!J2</f>
        <v>2023-24</v>
      </c>
      <c r="H5" s="21" t="str">
        <f>[1]Sheet1!K2</f>
        <v>2024-25</v>
      </c>
    </row>
    <row r="6" spans="1:8" x14ac:dyDescent="0.25">
      <c r="A6" s="20" t="s">
        <v>37</v>
      </c>
      <c r="B6" s="20"/>
      <c r="C6" s="21" t="str">
        <f>[1]Sheet1!F3</f>
        <v>REVISED</v>
      </c>
      <c r="D6" s="21" t="str">
        <f>[1]Sheet1!G3</f>
        <v>ACTUAL</v>
      </c>
      <c r="E6" s="21" t="str">
        <f>[1]Sheet1!H3</f>
        <v>ADOPTED</v>
      </c>
      <c r="F6" s="21" t="str">
        <f>[1]Sheet1!I3</f>
        <v>ACTUAL</v>
      </c>
      <c r="G6" s="21" t="str">
        <f>[1]Sheet1!J3</f>
        <v xml:space="preserve"> REVISED </v>
      </c>
      <c r="H6" s="21" t="str">
        <f>[1]Sheet1!K3</f>
        <v>PROPOSED</v>
      </c>
    </row>
    <row r="7" spans="1:8" ht="15.75" thickBot="1" x14ac:dyDescent="0.3">
      <c r="A7" s="22" t="s">
        <v>4</v>
      </c>
      <c r="B7" s="22"/>
      <c r="C7" s="23" t="str">
        <f>[1]Sheet1!F4</f>
        <v xml:space="preserve"> BUDGET</v>
      </c>
      <c r="D7" s="23"/>
      <c r="E7" s="23" t="str">
        <f>[1]Sheet1!H4</f>
        <v xml:space="preserve"> BUDGET</v>
      </c>
      <c r="F7" s="23" t="str">
        <f>[1]Sheet1!I4</f>
        <v>SIX MONTHS</v>
      </c>
      <c r="G7" s="23" t="str">
        <f>[1]Sheet1!J4</f>
        <v xml:space="preserve"> BUDGET</v>
      </c>
      <c r="H7" s="23" t="str">
        <f>[1]Sheet1!K4</f>
        <v xml:space="preserve"> BUDGET</v>
      </c>
    </row>
    <row r="8" spans="1:8" ht="15.75" thickTop="1" x14ac:dyDescent="0.25">
      <c r="A8" s="27" t="str">
        <f>'[14]01-16-32'!A10</f>
        <v xml:space="preserve"> 01-5101-16-32                          </v>
      </c>
      <c r="B8" s="27" t="str">
        <f>'[14]01-16-32'!B10</f>
        <v xml:space="preserve"> SALARIES             </v>
      </c>
      <c r="C8" s="27">
        <f>'[14]01-16-32'!E10</f>
        <v>184597</v>
      </c>
      <c r="D8" s="27">
        <f>'[14]01-16-32'!F10</f>
        <v>184069.93</v>
      </c>
      <c r="E8" s="27">
        <f>'[14]01-16-32'!G10</f>
        <v>201502</v>
      </c>
      <c r="F8" s="27">
        <f>'[14]01-16-32'!H10</f>
        <v>96294.22</v>
      </c>
      <c r="G8" s="27">
        <f>'[14]01-16-32'!I10</f>
        <v>202496</v>
      </c>
      <c r="H8" s="27">
        <f>'[14]01-16-32'!J10</f>
        <v>210814</v>
      </c>
    </row>
    <row r="9" spans="1:8" x14ac:dyDescent="0.25">
      <c r="A9" s="27" t="str">
        <f>'[14]01-16-32'!A11</f>
        <v xml:space="preserve"> 01-5106-16-32                          </v>
      </c>
      <c r="B9" s="27" t="str">
        <f>'[14]01-16-32'!B11</f>
        <v xml:space="preserve"> OVERTIME             </v>
      </c>
      <c r="C9" s="27">
        <f>'[14]01-16-32'!E11</f>
        <v>6000</v>
      </c>
      <c r="D9" s="27">
        <f>'[14]01-16-32'!F11</f>
        <v>965.52</v>
      </c>
      <c r="E9" s="27">
        <f>'[14]01-16-32'!G11</f>
        <v>6000</v>
      </c>
      <c r="F9" s="27">
        <f>'[14]01-16-32'!H11</f>
        <v>1493.93</v>
      </c>
      <c r="G9" s="27">
        <f>'[14]01-16-32'!I11</f>
        <v>6000</v>
      </c>
      <c r="H9" s="27">
        <f>'[14]01-16-32'!J11</f>
        <v>6000</v>
      </c>
    </row>
    <row r="10" spans="1:8" x14ac:dyDescent="0.25">
      <c r="A10" s="27" t="str">
        <f>'[14]01-16-32'!A12</f>
        <v xml:space="preserve"> 01-5107-16-32                          </v>
      </c>
      <c r="B10" s="27" t="str">
        <f>'[14]01-16-32'!B12</f>
        <v xml:space="preserve"> HOLIDAY PAY          </v>
      </c>
      <c r="C10" s="27">
        <f>'[14]01-16-32'!E12</f>
        <v>600</v>
      </c>
      <c r="D10" s="27">
        <f>'[14]01-16-32'!F12</f>
        <v>0</v>
      </c>
      <c r="E10" s="27">
        <f>'[14]01-16-32'!G12</f>
        <v>600</v>
      </c>
      <c r="F10" s="27">
        <f>'[14]01-16-32'!H12</f>
        <v>571.38</v>
      </c>
      <c r="G10" s="27">
        <f>'[14]01-16-32'!I12</f>
        <v>1200</v>
      </c>
      <c r="H10" s="27">
        <f>'[14]01-16-32'!J12</f>
        <v>1200</v>
      </c>
    </row>
    <row r="11" spans="1:8" x14ac:dyDescent="0.25">
      <c r="A11" s="27" t="str">
        <f>'[14]01-16-32'!A13</f>
        <v xml:space="preserve"> 01-5110-16-32                          </v>
      </c>
      <c r="B11" s="27" t="str">
        <f>'[14]01-16-32'!B13</f>
        <v xml:space="preserve"> LONGEVITY            </v>
      </c>
      <c r="C11" s="27">
        <f>'[14]01-16-32'!E13</f>
        <v>240</v>
      </c>
      <c r="D11" s="27">
        <f>'[14]01-16-32'!F13</f>
        <v>240</v>
      </c>
      <c r="E11" s="27">
        <f>'[14]01-16-32'!G13</f>
        <v>420</v>
      </c>
      <c r="F11" s="27">
        <f>'[14]01-16-32'!H13</f>
        <v>420</v>
      </c>
      <c r="G11" s="27">
        <f>'[14]01-16-32'!I13</f>
        <v>420</v>
      </c>
      <c r="H11" s="27">
        <f>'[14]01-16-32'!J13</f>
        <v>660</v>
      </c>
    </row>
    <row r="12" spans="1:8" x14ac:dyDescent="0.25">
      <c r="A12" s="27" t="str">
        <f>'[14]01-16-32'!A14</f>
        <v xml:space="preserve"> 01-5111-16-32                          </v>
      </c>
      <c r="B12" s="27" t="str">
        <f>'[14]01-16-32'!B14</f>
        <v xml:space="preserve"> RETIREMENT           </v>
      </c>
      <c r="C12" s="27">
        <f>'[14]01-16-32'!E14</f>
        <v>24045</v>
      </c>
      <c r="D12" s="27">
        <f>'[14]01-16-32'!F14</f>
        <v>23293.86</v>
      </c>
      <c r="E12" s="27">
        <f>'[14]01-16-32'!G14</f>
        <v>27316</v>
      </c>
      <c r="F12" s="27">
        <f>'[14]01-16-32'!H14</f>
        <v>12865.2</v>
      </c>
      <c r="G12" s="27">
        <f>'[14]01-16-32'!I14</f>
        <v>27694</v>
      </c>
      <c r="H12" s="27">
        <f>'[14]01-16-32'!J14</f>
        <v>29387</v>
      </c>
    </row>
    <row r="13" spans="1:8" x14ac:dyDescent="0.25">
      <c r="A13" s="27" t="str">
        <f>'[14]01-16-32'!A15</f>
        <v xml:space="preserve"> 01-5112-16-32                          </v>
      </c>
      <c r="B13" s="27" t="str">
        <f>'[14]01-16-32'!B15</f>
        <v xml:space="preserve"> FICA                 </v>
      </c>
      <c r="C13" s="27">
        <f>'[14]01-16-32'!E15</f>
        <v>14405</v>
      </c>
      <c r="D13" s="27">
        <f>'[14]01-16-32'!F15</f>
        <v>13383.55</v>
      </c>
      <c r="E13" s="27">
        <f>'[14]01-16-32'!G15</f>
        <v>15952</v>
      </c>
      <c r="F13" s="27">
        <f>'[14]01-16-32'!H15</f>
        <v>7311.86</v>
      </c>
      <c r="G13" s="27">
        <f>'[14]01-16-32'!I15</f>
        <v>15819</v>
      </c>
      <c r="H13" s="27">
        <f>'[14]01-16-32'!J15</f>
        <v>16802</v>
      </c>
    </row>
    <row r="14" spans="1:8" x14ac:dyDescent="0.25">
      <c r="A14" s="27" t="str">
        <f>'[14]01-16-32'!A16</f>
        <v xml:space="preserve"> 01-5114-16-32                          </v>
      </c>
      <c r="B14" s="27" t="str">
        <f>'[14]01-16-32'!B16</f>
        <v xml:space="preserve"> UNEMPLOYMENT BENEFIT </v>
      </c>
      <c r="C14" s="27">
        <f>'[14]01-16-32'!E16</f>
        <v>0</v>
      </c>
      <c r="D14" s="27">
        <f>'[14]01-16-32'!F16</f>
        <v>0</v>
      </c>
      <c r="E14" s="27">
        <f>'[14]01-16-32'!G16</f>
        <v>0</v>
      </c>
      <c r="F14" s="27">
        <f>'[14]01-16-32'!H16</f>
        <v>0</v>
      </c>
      <c r="G14" s="27">
        <f>'[14]01-16-32'!I16</f>
        <v>0</v>
      </c>
      <c r="H14" s="27">
        <f>'[14]01-16-32'!J16</f>
        <v>0</v>
      </c>
    </row>
    <row r="15" spans="1:8" x14ac:dyDescent="0.25">
      <c r="A15" s="27" t="str">
        <f>'[14]01-16-32'!A17</f>
        <v xml:space="preserve"> 01-5116-16-32                          </v>
      </c>
      <c r="B15" s="27" t="str">
        <f>'[14]01-16-32'!B17</f>
        <v xml:space="preserve"> HEALTH/LIFE INSURANC </v>
      </c>
      <c r="C15" s="27">
        <f>'[14]01-16-32'!E17</f>
        <v>29532</v>
      </c>
      <c r="D15" s="27">
        <f>'[14]01-16-32'!F17</f>
        <v>29494.06</v>
      </c>
      <c r="E15" s="27">
        <f>'[14]01-16-32'!G17</f>
        <v>31212</v>
      </c>
      <c r="F15" s="27">
        <f>'[14]01-16-32'!H17</f>
        <v>15441.59</v>
      </c>
      <c r="G15" s="27">
        <f>'[14]01-16-32'!I17</f>
        <v>31876</v>
      </c>
      <c r="H15" s="27">
        <f>'[14]01-16-32'!J17</f>
        <v>35579</v>
      </c>
    </row>
    <row r="16" spans="1:8" x14ac:dyDescent="0.25">
      <c r="A16" s="27" t="str">
        <f>'[14]01-16-32'!A18</f>
        <v xml:space="preserve"> 01-5118-16-32                          </v>
      </c>
      <c r="B16" s="27" t="str">
        <f>'[14]01-16-32'!B18</f>
        <v xml:space="preserve"> WORKER COMPENSATION  </v>
      </c>
      <c r="C16" s="27">
        <f>'[14]01-16-32'!E18</f>
        <v>7998</v>
      </c>
      <c r="D16" s="27">
        <f>'[14]01-16-32'!F18</f>
        <v>7730.56</v>
      </c>
      <c r="E16" s="27">
        <f>'[14]01-16-32'!G18</f>
        <v>8049</v>
      </c>
      <c r="F16" s="27">
        <f>'[14]01-16-32'!H18</f>
        <v>3811.59</v>
      </c>
      <c r="G16" s="27">
        <f>'[14]01-16-32'!I18</f>
        <v>8128</v>
      </c>
      <c r="H16" s="27">
        <f>'[14]01-16-32'!J18</f>
        <v>6391</v>
      </c>
    </row>
    <row r="17" spans="1:8" x14ac:dyDescent="0.25">
      <c r="A17" s="27" t="str">
        <f>'[14]01-16-32'!A19</f>
        <v xml:space="preserve"> 01-5119-16-32                          </v>
      </c>
      <c r="B17" s="27" t="str">
        <f>'[14]01-16-32'!B19</f>
        <v xml:space="preserve"> OTHER PAYROLL EXPENS </v>
      </c>
      <c r="C17" s="27">
        <f>'[14]01-16-32'!E19</f>
        <v>0</v>
      </c>
      <c r="D17" s="27">
        <f>'[14]01-16-32'!F19</f>
        <v>200.48</v>
      </c>
      <c r="E17" s="27">
        <f>'[14]01-16-32'!G19</f>
        <v>0</v>
      </c>
      <c r="F17" s="27">
        <f>'[14]01-16-32'!H19</f>
        <v>464.08</v>
      </c>
      <c r="G17" s="27">
        <f>'[14]01-16-32'!I19</f>
        <v>963</v>
      </c>
      <c r="H17" s="27">
        <f>'[14]01-16-32'!J19</f>
        <v>960</v>
      </c>
    </row>
    <row r="18" spans="1:8" x14ac:dyDescent="0.25">
      <c r="A18" s="25"/>
      <c r="B18" s="25" t="s">
        <v>57</v>
      </c>
      <c r="C18" s="26">
        <f>SUM(C8:C17)</f>
        <v>267417</v>
      </c>
      <c r="D18" s="26">
        <f t="shared" ref="D18:H18" si="0">SUM(D8:D17)</f>
        <v>259377.96</v>
      </c>
      <c r="E18" s="26">
        <f t="shared" si="0"/>
        <v>291051</v>
      </c>
      <c r="F18" s="26">
        <f t="shared" si="0"/>
        <v>138673.84999999998</v>
      </c>
      <c r="G18" s="26">
        <f t="shared" si="0"/>
        <v>294596</v>
      </c>
      <c r="H18" s="26">
        <f t="shared" si="0"/>
        <v>307793</v>
      </c>
    </row>
    <row r="19" spans="1:8" x14ac:dyDescent="0.25">
      <c r="A19" s="27" t="str">
        <f>'[14]01-16-32'!A21</f>
        <v xml:space="preserve"> 01-5201-16-32                          </v>
      </c>
      <c r="B19" s="27" t="str">
        <f>'[14]01-16-32'!B21</f>
        <v xml:space="preserve"> OFFICE SUPPLIES      </v>
      </c>
      <c r="C19" s="27">
        <f>'[14]01-16-32'!E21</f>
        <v>500</v>
      </c>
      <c r="D19" s="27">
        <f>'[14]01-16-32'!F21</f>
        <v>485.03</v>
      </c>
      <c r="E19" s="27">
        <f>'[14]01-16-32'!G21</f>
        <v>500</v>
      </c>
      <c r="F19" s="27">
        <f>'[14]01-16-32'!H21</f>
        <v>132.6</v>
      </c>
      <c r="G19" s="27">
        <f>'[14]01-16-32'!I21</f>
        <v>500</v>
      </c>
      <c r="H19" s="27">
        <f>'[14]01-16-32'!J21</f>
        <v>500</v>
      </c>
    </row>
    <row r="20" spans="1:8" x14ac:dyDescent="0.25">
      <c r="A20" s="27" t="str">
        <f>'[14]01-16-32'!A22</f>
        <v xml:space="preserve"> 01-5206-16-32                          </v>
      </c>
      <c r="B20" s="27" t="str">
        <f>'[14]01-16-32'!B22</f>
        <v xml:space="preserve"> FUELS OILS LUBRICANT </v>
      </c>
      <c r="C20" s="27">
        <f>'[14]01-16-32'!E22</f>
        <v>6500</v>
      </c>
      <c r="D20" s="27">
        <f>'[14]01-16-32'!F22</f>
        <v>12953.29</v>
      </c>
      <c r="E20" s="27">
        <f>'[14]01-16-32'!G22</f>
        <v>5000</v>
      </c>
      <c r="F20" s="27">
        <f>'[14]01-16-32'!H22</f>
        <v>3199.74</v>
      </c>
      <c r="G20" s="27">
        <f>'[14]01-16-32'!I22</f>
        <v>6500</v>
      </c>
      <c r="H20" s="27">
        <f>'[14]01-16-32'!J22</f>
        <v>6500</v>
      </c>
    </row>
    <row r="21" spans="1:8" x14ac:dyDescent="0.25">
      <c r="A21" s="27" t="str">
        <f>'[14]01-16-32'!A23</f>
        <v xml:space="preserve"> 01-5207-16-32                          </v>
      </c>
      <c r="B21" s="27" t="str">
        <f>'[14]01-16-32'!B23</f>
        <v xml:space="preserve"> SMALL TOOLS AND INST </v>
      </c>
      <c r="C21" s="27">
        <f>'[14]01-16-32'!E23</f>
        <v>1000</v>
      </c>
      <c r="D21" s="27">
        <f>'[14]01-16-32'!F23</f>
        <v>1240.6300000000001</v>
      </c>
      <c r="E21" s="27">
        <f>'[14]01-16-32'!G23</f>
        <v>1000</v>
      </c>
      <c r="F21" s="27">
        <f>'[14]01-16-32'!H23</f>
        <v>523.5</v>
      </c>
      <c r="G21" s="27">
        <f>'[14]01-16-32'!I23</f>
        <v>1000</v>
      </c>
      <c r="H21" s="27">
        <f>'[14]01-16-32'!J23</f>
        <v>1000</v>
      </c>
    </row>
    <row r="22" spans="1:8" x14ac:dyDescent="0.25">
      <c r="A22" s="27" t="str">
        <f>'[14]01-16-32'!A24</f>
        <v xml:space="preserve"> 01-5208-16-32                          </v>
      </c>
      <c r="B22" s="27" t="str">
        <f>'[14]01-16-32'!B24</f>
        <v xml:space="preserve"> CLEANING SUPPLIES    </v>
      </c>
      <c r="C22" s="27">
        <f>'[14]01-16-32'!E24</f>
        <v>225</v>
      </c>
      <c r="D22" s="27">
        <f>'[14]01-16-32'!F24</f>
        <v>215.14</v>
      </c>
      <c r="E22" s="27">
        <f>'[14]01-16-32'!G24</f>
        <v>225</v>
      </c>
      <c r="F22" s="27">
        <f>'[14]01-16-32'!H24</f>
        <v>165.44</v>
      </c>
      <c r="G22" s="27">
        <f>'[14]01-16-32'!I24</f>
        <v>225</v>
      </c>
      <c r="H22" s="27">
        <f>'[14]01-16-32'!J24</f>
        <v>225</v>
      </c>
    </row>
    <row r="23" spans="1:8" x14ac:dyDescent="0.25">
      <c r="A23" s="27" t="str">
        <f>'[14]01-16-32'!A25</f>
        <v xml:space="preserve"> 01-5299-16-32                          </v>
      </c>
      <c r="B23" s="27" t="str">
        <f>'[14]01-16-32'!B25</f>
        <v xml:space="preserve"> MISCELLANEOUS SUPPLI </v>
      </c>
      <c r="C23" s="27">
        <f>'[14]01-16-32'!E25</f>
        <v>4000</v>
      </c>
      <c r="D23" s="27">
        <f>'[14]01-16-32'!F25</f>
        <v>5180.63</v>
      </c>
      <c r="E23" s="27">
        <f>'[14]01-16-32'!G25</f>
        <v>4000</v>
      </c>
      <c r="F23" s="27">
        <f>'[14]01-16-32'!H25</f>
        <v>1970.18</v>
      </c>
      <c r="G23" s="27">
        <f>'[14]01-16-32'!I25</f>
        <v>5000</v>
      </c>
      <c r="H23" s="27">
        <f>'[14]01-16-32'!J25</f>
        <v>4000</v>
      </c>
    </row>
    <row r="24" spans="1:8" x14ac:dyDescent="0.25">
      <c r="A24" s="25"/>
      <c r="B24" s="25" t="s">
        <v>39</v>
      </c>
      <c r="C24" s="26">
        <f>SUM(C19:C23)</f>
        <v>12225</v>
      </c>
      <c r="D24" s="26">
        <f t="shared" ref="D24:H24" si="1">SUM(D19:D23)</f>
        <v>20074.72</v>
      </c>
      <c r="E24" s="26">
        <f t="shared" si="1"/>
        <v>10725</v>
      </c>
      <c r="F24" s="26">
        <f t="shared" si="1"/>
        <v>5991.46</v>
      </c>
      <c r="G24" s="26">
        <f t="shared" si="1"/>
        <v>13225</v>
      </c>
      <c r="H24" s="26">
        <f t="shared" si="1"/>
        <v>12225</v>
      </c>
    </row>
    <row r="25" spans="1:8" x14ac:dyDescent="0.25">
      <c r="A25" s="27" t="str">
        <f>'[14]01-16-32'!A27</f>
        <v xml:space="preserve"> 01-5302-16-32                          </v>
      </c>
      <c r="B25" s="27" t="str">
        <f>'[14]01-16-32'!B27</f>
        <v xml:space="preserve"> BUILDING MAINTENANCE </v>
      </c>
      <c r="C25" s="27">
        <f>'[14]01-16-32'!E27</f>
        <v>1000</v>
      </c>
      <c r="D25" s="27">
        <f>'[14]01-16-32'!F27</f>
        <v>944.88</v>
      </c>
      <c r="E25" s="27">
        <f>'[14]01-16-32'!G27</f>
        <v>1000</v>
      </c>
      <c r="F25" s="27">
        <f>'[14]01-16-32'!H27</f>
        <v>723.8</v>
      </c>
      <c r="G25" s="27">
        <f>'[14]01-16-32'!I27</f>
        <v>1000</v>
      </c>
      <c r="H25" s="27">
        <f>'[14]01-16-32'!J27</f>
        <v>1000</v>
      </c>
    </row>
    <row r="26" spans="1:8" x14ac:dyDescent="0.25">
      <c r="A26" s="27" t="str">
        <f>'[14]01-16-32'!A28</f>
        <v xml:space="preserve"> 01-5304-16-32                          </v>
      </c>
      <c r="B26" s="27" t="str">
        <f>'[14]01-16-32'!B28</f>
        <v xml:space="preserve"> MACHINERY &amp; EQUIPMEN </v>
      </c>
      <c r="C26" s="27">
        <f>'[14]01-16-32'!E28</f>
        <v>6300</v>
      </c>
      <c r="D26" s="27">
        <f>'[14]01-16-32'!F28</f>
        <v>6381.56</v>
      </c>
      <c r="E26" s="27">
        <f>'[14]01-16-32'!G28</f>
        <v>6100</v>
      </c>
      <c r="F26" s="27">
        <f>'[14]01-16-32'!H28</f>
        <v>6360</v>
      </c>
      <c r="G26" s="27">
        <f>'[14]01-16-32'!I28</f>
        <v>6500</v>
      </c>
      <c r="H26" s="27">
        <f>'[14]01-16-32'!J28</f>
        <v>6500</v>
      </c>
    </row>
    <row r="27" spans="1:8" x14ac:dyDescent="0.25">
      <c r="A27" s="27" t="str">
        <f>'[14]01-16-32'!A29</f>
        <v xml:space="preserve"> 01-5305-16-32                          </v>
      </c>
      <c r="B27" s="27" t="str">
        <f>'[14]01-16-32'!B29</f>
        <v xml:space="preserve"> VEHICLE MAINTENANCE  </v>
      </c>
      <c r="C27" s="27">
        <f>'[14]01-16-32'!E29</f>
        <v>3000</v>
      </c>
      <c r="D27" s="27">
        <f>'[14]01-16-32'!F29</f>
        <v>2207.6</v>
      </c>
      <c r="E27" s="27">
        <f>'[14]01-16-32'!G29</f>
        <v>2000</v>
      </c>
      <c r="F27" s="27">
        <f>'[14]01-16-32'!H29</f>
        <v>1737.0100000000002</v>
      </c>
      <c r="G27" s="27">
        <f>'[14]01-16-32'!I29</f>
        <v>2500</v>
      </c>
      <c r="H27" s="27">
        <f>'[14]01-16-32'!J29</f>
        <v>2500</v>
      </c>
    </row>
    <row r="28" spans="1:8" x14ac:dyDescent="0.25">
      <c r="A28" s="27" t="str">
        <f>'[14]01-16-32'!A30</f>
        <v xml:space="preserve"> 01-5309-16-32                          </v>
      </c>
      <c r="B28" s="27" t="str">
        <f>'[14]01-16-32'!B30</f>
        <v xml:space="preserve"> OFFICE EQUIPMENT MAI </v>
      </c>
      <c r="C28" s="27">
        <f>'[14]01-16-32'!E30</f>
        <v>1000</v>
      </c>
      <c r="D28" s="27">
        <f>'[14]01-16-32'!F30</f>
        <v>2021.56</v>
      </c>
      <c r="E28" s="27">
        <f>'[14]01-16-32'!G30</f>
        <v>1000</v>
      </c>
      <c r="F28" s="27">
        <f>'[14]01-16-32'!H30</f>
        <v>153.15</v>
      </c>
      <c r="G28" s="27">
        <f>'[14]01-16-32'!I30</f>
        <v>1000</v>
      </c>
      <c r="H28" s="27">
        <f>'[14]01-16-32'!J30</f>
        <v>1000</v>
      </c>
    </row>
    <row r="29" spans="1:8" x14ac:dyDescent="0.25">
      <c r="A29" s="27" t="str">
        <f>'[14]01-16-32'!A31</f>
        <v xml:space="preserve"> 01-5399-16-32                          </v>
      </c>
      <c r="B29" s="27" t="str">
        <f>'[14]01-16-32'!B31</f>
        <v xml:space="preserve"> MISCELLANEOUS MAINTE </v>
      </c>
      <c r="C29" s="27">
        <f>'[14]01-16-32'!E31</f>
        <v>300</v>
      </c>
      <c r="D29" s="27">
        <f>'[14]01-16-32'!F31</f>
        <v>372.42</v>
      </c>
      <c r="E29" s="27">
        <f>'[14]01-16-32'!G31</f>
        <v>0</v>
      </c>
      <c r="F29" s="27">
        <f>'[14]01-16-32'!H31</f>
        <v>0</v>
      </c>
      <c r="G29" s="27">
        <f>'[14]01-16-32'!I31</f>
        <v>0</v>
      </c>
      <c r="H29" s="27">
        <f>'[14]01-16-32'!J31</f>
        <v>0</v>
      </c>
    </row>
    <row r="30" spans="1:8" x14ac:dyDescent="0.25">
      <c r="A30" s="25"/>
      <c r="B30" s="25" t="s">
        <v>43</v>
      </c>
      <c r="C30" s="26">
        <f>'[14]01-16-32'!E32</f>
        <v>11600</v>
      </c>
      <c r="D30" s="26">
        <f>'[14]01-16-32'!F32</f>
        <v>11928.02</v>
      </c>
      <c r="E30" s="26">
        <f>'[14]01-16-32'!G32</f>
        <v>10100</v>
      </c>
      <c r="F30" s="26">
        <f>'[14]01-16-32'!H32</f>
        <v>8973.9600000000009</v>
      </c>
      <c r="G30" s="26">
        <f>'[14]01-16-32'!I32</f>
        <v>11000</v>
      </c>
      <c r="H30" s="26">
        <f>'[14]01-16-32'!J32</f>
        <v>11000</v>
      </c>
    </row>
    <row r="31" spans="1:8" x14ac:dyDescent="0.25">
      <c r="A31" s="27" t="str">
        <f>'[14]01-16-32'!A33</f>
        <v xml:space="preserve"> 01-5401-16-32                          </v>
      </c>
      <c r="B31" s="27" t="str">
        <f>'[14]01-16-32'!B33</f>
        <v xml:space="preserve"> COMMUNICATIONS       </v>
      </c>
      <c r="C31" s="27">
        <f>'[14]01-16-32'!E33</f>
        <v>1500</v>
      </c>
      <c r="D31" s="27">
        <f>'[14]01-16-32'!F33</f>
        <v>726.3</v>
      </c>
      <c r="E31" s="27">
        <f>'[14]01-16-32'!G33</f>
        <v>1500</v>
      </c>
      <c r="F31" s="27">
        <f>'[14]01-16-32'!H33</f>
        <v>393.68</v>
      </c>
      <c r="G31" s="27">
        <f>'[14]01-16-32'!I33</f>
        <v>900</v>
      </c>
      <c r="H31" s="27">
        <f>'[14]01-16-32'!J33</f>
        <v>1000</v>
      </c>
    </row>
    <row r="32" spans="1:8" x14ac:dyDescent="0.25">
      <c r="A32" s="27" t="str">
        <f>'[14]01-16-32'!A34</f>
        <v xml:space="preserve"> 01-5403-16-32                          </v>
      </c>
      <c r="B32" s="27" t="str">
        <f>'[14]01-16-32'!B34</f>
        <v xml:space="preserve"> GENERAL INSURANCE    </v>
      </c>
      <c r="C32" s="27">
        <f>'[14]01-16-32'!E34</f>
        <v>3300</v>
      </c>
      <c r="D32" s="27">
        <f>'[14]01-16-32'!F34</f>
        <v>5861.66</v>
      </c>
      <c r="E32" s="27">
        <f>'[14]01-16-32'!G34</f>
        <v>3317</v>
      </c>
      <c r="F32" s="27">
        <f>'[14]01-16-32'!H34</f>
        <v>3614.02</v>
      </c>
      <c r="G32" s="27">
        <f>'[14]01-16-32'!I34</f>
        <v>3614</v>
      </c>
      <c r="H32" s="27">
        <f>'[14]01-16-32'!J34</f>
        <v>3614</v>
      </c>
    </row>
    <row r="33" spans="1:8" x14ac:dyDescent="0.25">
      <c r="A33" s="27" t="str">
        <f>'[14]01-16-32'!A35</f>
        <v xml:space="preserve"> 01-5404-16-32                          </v>
      </c>
      <c r="B33" s="27" t="str">
        <f>'[14]01-16-32'!B35</f>
        <v xml:space="preserve"> PROFESSIONAL FEES    </v>
      </c>
      <c r="C33" s="27">
        <f>'[14]01-16-32'!E35</f>
        <v>500</v>
      </c>
      <c r="D33" s="27">
        <f>'[14]01-16-32'!F35</f>
        <v>605.89</v>
      </c>
      <c r="E33" s="27">
        <f>'[14]01-16-32'!G35</f>
        <v>500</v>
      </c>
      <c r="F33" s="27">
        <f>'[14]01-16-32'!H35</f>
        <v>390.48</v>
      </c>
      <c r="G33" s="27">
        <f>'[14]01-16-32'!I35</f>
        <v>500</v>
      </c>
      <c r="H33" s="27">
        <f>'[14]01-16-32'!J35</f>
        <v>500</v>
      </c>
    </row>
    <row r="34" spans="1:8" x14ac:dyDescent="0.25">
      <c r="A34" s="27" t="str">
        <f>'[14]01-16-32'!A36</f>
        <v xml:space="preserve"> 01-5406-16-32                          </v>
      </c>
      <c r="B34" s="27" t="str">
        <f>'[14]01-16-32'!B36</f>
        <v xml:space="preserve"> TRAINING             </v>
      </c>
      <c r="C34" s="27">
        <f>'[14]01-16-32'!E36</f>
        <v>700</v>
      </c>
      <c r="D34" s="27">
        <f>'[14]01-16-32'!F36</f>
        <v>86.84</v>
      </c>
      <c r="E34" s="27">
        <f>'[14]01-16-32'!G36</f>
        <v>700</v>
      </c>
      <c r="F34" s="27">
        <f>'[14]01-16-32'!H36</f>
        <v>0</v>
      </c>
      <c r="G34" s="27">
        <f>'[14]01-16-32'!I36</f>
        <v>700</v>
      </c>
      <c r="H34" s="27">
        <f>'[14]01-16-32'!J36</f>
        <v>700</v>
      </c>
    </row>
    <row r="35" spans="1:8" x14ac:dyDescent="0.25">
      <c r="A35" s="27" t="str">
        <f>'[14]01-16-32'!A37</f>
        <v xml:space="preserve"> 01-5408-16-32                          </v>
      </c>
      <c r="B35" s="27" t="str">
        <f>'[14]01-16-32'!B37</f>
        <v xml:space="preserve"> ELECTRIC UTILITY SER </v>
      </c>
      <c r="C35" s="27">
        <f>'[14]01-16-32'!E37</f>
        <v>100</v>
      </c>
      <c r="D35" s="27">
        <f>'[14]01-16-32'!F37</f>
        <v>50.04</v>
      </c>
      <c r="E35" s="27">
        <f>'[14]01-16-32'!G37</f>
        <v>0</v>
      </c>
      <c r="F35" s="27">
        <f>'[14]01-16-32'!H37</f>
        <v>0</v>
      </c>
      <c r="G35" s="27">
        <f>'[14]01-16-32'!I37</f>
        <v>0</v>
      </c>
      <c r="H35" s="27">
        <f>'[14]01-16-32'!J37</f>
        <v>0</v>
      </c>
    </row>
    <row r="36" spans="1:8" x14ac:dyDescent="0.25">
      <c r="A36" s="27" t="str">
        <f>'[14]01-16-32'!A38</f>
        <v xml:space="preserve"> 01-5440-16-32                          </v>
      </c>
      <c r="B36" s="27" t="str">
        <f>'[14]01-16-32'!B38</f>
        <v xml:space="preserve"> NATURAL GAS UTILITY  </v>
      </c>
      <c r="C36" s="27">
        <f>'[14]01-16-32'!E38</f>
        <v>3000</v>
      </c>
      <c r="D36" s="27">
        <f>'[14]01-16-32'!F38</f>
        <v>2953.2</v>
      </c>
      <c r="E36" s="27">
        <f>'[14]01-16-32'!G38</f>
        <v>1843</v>
      </c>
      <c r="F36" s="27">
        <f>'[14]01-16-32'!H38</f>
        <v>3092.64</v>
      </c>
      <c r="G36" s="27">
        <f>'[14]01-16-32'!I38</f>
        <v>3500</v>
      </c>
      <c r="H36" s="27">
        <f>'[14]01-16-32'!J38</f>
        <v>3500</v>
      </c>
    </row>
    <row r="37" spans="1:8" x14ac:dyDescent="0.25">
      <c r="A37" s="27" t="str">
        <f>'[14]01-16-32'!A39</f>
        <v xml:space="preserve"> 01-5455-16-32                          </v>
      </c>
      <c r="B37" s="27" t="str">
        <f>'[14]01-16-32'!B39</f>
        <v xml:space="preserve"> UNIFORM PURCHASE/REN </v>
      </c>
      <c r="C37" s="27">
        <f>'[14]01-16-32'!E39</f>
        <v>3300</v>
      </c>
      <c r="D37" s="27">
        <f>'[14]01-16-32'!F39</f>
        <v>3985.01</v>
      </c>
      <c r="E37" s="27">
        <f>'[14]01-16-32'!G39</f>
        <v>3300</v>
      </c>
      <c r="F37" s="27">
        <f>'[14]01-16-32'!H39</f>
        <v>2264.9499999999998</v>
      </c>
      <c r="G37" s="27">
        <f>'[14]01-16-32'!I39</f>
        <v>3500</v>
      </c>
      <c r="H37" s="27">
        <f>'[14]01-16-32'!J39</f>
        <v>3500</v>
      </c>
    </row>
    <row r="38" spans="1:8" x14ac:dyDescent="0.25">
      <c r="A38" s="27" t="str">
        <f>'[14]01-16-32'!A40</f>
        <v xml:space="preserve"> 01-5460-16-32                          </v>
      </c>
      <c r="B38" s="27" t="str">
        <f>'[14]01-16-32'!B40</f>
        <v xml:space="preserve"> OFFICE EQUIPMENT REN </v>
      </c>
      <c r="C38" s="27">
        <f>'[14]01-16-32'!E40</f>
        <v>1000</v>
      </c>
      <c r="D38" s="27">
        <f>'[14]01-16-32'!F40</f>
        <v>1269.29</v>
      </c>
      <c r="E38" s="27">
        <f>'[14]01-16-32'!G40</f>
        <v>1000</v>
      </c>
      <c r="F38" s="27">
        <f>'[14]01-16-32'!H40</f>
        <v>555.76</v>
      </c>
      <c r="G38" s="27">
        <f>'[14]01-16-32'!I40</f>
        <v>1000</v>
      </c>
      <c r="H38" s="27">
        <f>'[14]01-16-32'!J40</f>
        <v>1000</v>
      </c>
    </row>
    <row r="39" spans="1:8" x14ac:dyDescent="0.25">
      <c r="A39" s="27" t="str">
        <f>'[14]01-16-32'!A41</f>
        <v xml:space="preserve"> 01-5499-16-32                          </v>
      </c>
      <c r="B39" s="27" t="str">
        <f>'[14]01-16-32'!B41</f>
        <v xml:space="preserve"> MISCELLANEOUS SERVIC </v>
      </c>
      <c r="C39" s="27">
        <f>'[14]01-16-32'!E41</f>
        <v>300</v>
      </c>
      <c r="D39" s="27">
        <f>'[14]01-16-32'!F41</f>
        <v>631</v>
      </c>
      <c r="E39" s="27">
        <f>'[14]01-16-32'!G41</f>
        <v>300</v>
      </c>
      <c r="F39" s="27">
        <f>'[14]01-16-32'!H41</f>
        <v>565.13</v>
      </c>
      <c r="G39" s="27">
        <f>'[14]01-16-32'!I41</f>
        <v>600</v>
      </c>
      <c r="H39" s="27">
        <f>'[14]01-16-32'!J41</f>
        <v>300</v>
      </c>
    </row>
    <row r="40" spans="1:8" ht="15.75" thickBot="1" x14ac:dyDescent="0.3">
      <c r="A40" s="25"/>
      <c r="B40" s="25" t="s">
        <v>40</v>
      </c>
      <c r="C40" s="26">
        <f>SUM(C31:C39)</f>
        <v>13700</v>
      </c>
      <c r="D40" s="26">
        <f t="shared" ref="D40:H40" si="2">SUM(D31:D39)</f>
        <v>16169.23</v>
      </c>
      <c r="E40" s="26">
        <f t="shared" si="2"/>
        <v>12460</v>
      </c>
      <c r="F40" s="26">
        <f t="shared" si="2"/>
        <v>10876.66</v>
      </c>
      <c r="G40" s="26">
        <f t="shared" si="2"/>
        <v>14314</v>
      </c>
      <c r="H40" s="26">
        <f t="shared" si="2"/>
        <v>14114</v>
      </c>
    </row>
    <row r="41" spans="1:8" hidden="1" x14ac:dyDescent="0.25">
      <c r="A41" s="52">
        <f>'[14]01-16-32'!A43</f>
        <v>0</v>
      </c>
      <c r="B41" s="52">
        <f>'[14]01-16-32'!B43</f>
        <v>0</v>
      </c>
      <c r="C41" s="27">
        <f>'[14]01-16-32'!E43</f>
        <v>0</v>
      </c>
      <c r="D41" s="27">
        <f>'[14]01-16-32'!F43</f>
        <v>0</v>
      </c>
      <c r="E41" s="27">
        <f>'[14]01-16-32'!G43</f>
        <v>0</v>
      </c>
      <c r="F41" s="27">
        <f>'[14]01-16-32'!H43</f>
        <v>0</v>
      </c>
      <c r="G41" s="27">
        <f>'[14]01-16-32'!I43</f>
        <v>0</v>
      </c>
      <c r="H41" s="27">
        <f>'[14]01-16-32'!J43</f>
        <v>0</v>
      </c>
    </row>
    <row r="42" spans="1:8" hidden="1" x14ac:dyDescent="0.25">
      <c r="A42" s="25"/>
      <c r="B42" s="25" t="s">
        <v>54</v>
      </c>
      <c r="C42" s="26">
        <f t="shared" ref="C42:H42" si="3">C41</f>
        <v>0</v>
      </c>
      <c r="D42" s="26">
        <f t="shared" si="3"/>
        <v>0</v>
      </c>
      <c r="E42" s="26">
        <f t="shared" si="3"/>
        <v>0</v>
      </c>
      <c r="F42" s="26">
        <f t="shared" si="3"/>
        <v>0</v>
      </c>
      <c r="G42" s="26">
        <f t="shared" si="3"/>
        <v>0</v>
      </c>
      <c r="H42" s="26">
        <f t="shared" si="3"/>
        <v>0</v>
      </c>
    </row>
    <row r="43" spans="1:8" hidden="1" x14ac:dyDescent="0.25">
      <c r="A43" s="14">
        <f>'[14]01-16-32'!A45</f>
        <v>0</v>
      </c>
      <c r="B43" s="14">
        <f>'[14]01-16-32'!B45</f>
        <v>0</v>
      </c>
      <c r="C43" s="27">
        <f>'[14]01-16-32'!E45</f>
        <v>0</v>
      </c>
      <c r="D43" s="27">
        <f>'[14]01-16-32'!F45</f>
        <v>0</v>
      </c>
      <c r="E43" s="27">
        <f>'[14]01-16-32'!G45</f>
        <v>0</v>
      </c>
      <c r="F43" s="27">
        <f>'[14]01-16-32'!H45</f>
        <v>0</v>
      </c>
      <c r="G43" s="27">
        <f>'[14]01-16-32'!I45</f>
        <v>0</v>
      </c>
      <c r="H43" s="27">
        <f>'[14]01-16-32'!J45</f>
        <v>0</v>
      </c>
    </row>
    <row r="44" spans="1:8" hidden="1" x14ac:dyDescent="0.25">
      <c r="A44" s="52">
        <f>'[14]01-16-32'!A46</f>
        <v>0</v>
      </c>
      <c r="B44" s="52">
        <f>'[14]01-16-32'!B46</f>
        <v>0</v>
      </c>
      <c r="C44" s="27">
        <f>'[14]01-16-32'!E46</f>
        <v>0</v>
      </c>
      <c r="D44" s="27">
        <f>'[14]01-16-32'!F46</f>
        <v>0</v>
      </c>
      <c r="E44" s="27">
        <f>'[14]01-16-32'!G46</f>
        <v>0</v>
      </c>
      <c r="F44" s="27">
        <f>'[14]01-16-32'!H46</f>
        <v>0</v>
      </c>
      <c r="G44" s="27">
        <f>'[14]01-16-32'!I46</f>
        <v>0</v>
      </c>
      <c r="H44" s="27">
        <f>'[14]01-16-32'!J46</f>
        <v>0</v>
      </c>
    </row>
    <row r="45" spans="1:8" ht="15.75" hidden="1" thickBot="1" x14ac:dyDescent="0.3">
      <c r="A45" s="25"/>
      <c r="B45" s="25" t="s">
        <v>68</v>
      </c>
      <c r="C45" s="26">
        <f t="shared" ref="C45:H45" si="4">C44+C43</f>
        <v>0</v>
      </c>
      <c r="D45" s="26">
        <f t="shared" si="4"/>
        <v>0</v>
      </c>
      <c r="E45" s="26">
        <f t="shared" si="4"/>
        <v>0</v>
      </c>
      <c r="F45" s="26">
        <f t="shared" si="4"/>
        <v>0</v>
      </c>
      <c r="G45" s="26">
        <f t="shared" si="4"/>
        <v>0</v>
      </c>
      <c r="H45" s="26">
        <f t="shared" si="4"/>
        <v>0</v>
      </c>
    </row>
    <row r="46" spans="1:8" ht="16.5" thickTop="1" thickBot="1" x14ac:dyDescent="0.3">
      <c r="A46" s="28"/>
      <c r="B46" s="28" t="s">
        <v>90</v>
      </c>
      <c r="C46" s="29">
        <f t="shared" ref="C46:H46" si="5">SUM(C8:C45)/2</f>
        <v>304942</v>
      </c>
      <c r="D46" s="29">
        <f t="shared" si="5"/>
        <v>307549.93000000011</v>
      </c>
      <c r="E46" s="29">
        <f t="shared" si="5"/>
        <v>324336</v>
      </c>
      <c r="F46" s="29">
        <f t="shared" si="5"/>
        <v>164515.93</v>
      </c>
      <c r="G46" s="29">
        <f t="shared" si="5"/>
        <v>333135</v>
      </c>
      <c r="H46" s="29">
        <f t="shared" si="5"/>
        <v>345132</v>
      </c>
    </row>
    <row r="47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opLeftCell="A58" workbookViewId="0">
      <selection activeCell="H90" sqref="H90"/>
    </sheetView>
  </sheetViews>
  <sheetFormatPr defaultRowHeight="15" x14ac:dyDescent="0.25"/>
  <cols>
    <col min="1" max="1" width="26.42578125" bestFit="1" customWidth="1"/>
    <col min="2" max="2" width="35.85546875" bestFit="1" customWidth="1"/>
    <col min="3" max="5" width="10.42578125" bestFit="1" customWidth="1"/>
    <col min="6" max="6" width="11.28515625" bestFit="1" customWidth="1"/>
    <col min="7" max="7" width="10.42578125" bestFit="1" customWidth="1"/>
    <col min="8" max="8" width="10.28515625" bestFit="1" customWidth="1"/>
  </cols>
  <sheetData>
    <row r="1" spans="1:8" x14ac:dyDescent="0.25">
      <c r="A1" s="16" t="s">
        <v>0</v>
      </c>
      <c r="B1" s="17"/>
      <c r="C1" s="18"/>
      <c r="D1" s="18"/>
      <c r="E1" s="18"/>
      <c r="F1" s="18"/>
      <c r="G1" s="83"/>
      <c r="H1" s="83"/>
    </row>
    <row r="2" spans="1:8" x14ac:dyDescent="0.25">
      <c r="A2" s="16" t="str">
        <f>[1]Sheet1!$A$2</f>
        <v>BUDGET 2024-2025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">
        <v>115</v>
      </c>
      <c r="B3" s="19"/>
      <c r="C3" s="18"/>
      <c r="D3" s="18"/>
      <c r="E3" s="18"/>
      <c r="F3" s="18"/>
      <c r="G3" s="83"/>
      <c r="H3" s="84"/>
    </row>
    <row r="4" spans="1:8" x14ac:dyDescent="0.25">
      <c r="A4" s="49"/>
      <c r="B4" s="49"/>
      <c r="C4" s="50"/>
      <c r="D4" s="50"/>
      <c r="E4" s="50"/>
      <c r="F4" s="50"/>
      <c r="G4" s="50"/>
      <c r="H4" s="50"/>
    </row>
    <row r="5" spans="1:8" x14ac:dyDescent="0.25">
      <c r="A5" s="49"/>
      <c r="B5" s="49"/>
      <c r="C5" s="50"/>
      <c r="D5" s="50"/>
      <c r="E5" s="50"/>
      <c r="F5" s="50"/>
      <c r="G5" s="50"/>
      <c r="H5" s="50"/>
    </row>
    <row r="6" spans="1:8" x14ac:dyDescent="0.25">
      <c r="A6" s="49" t="s">
        <v>35</v>
      </c>
      <c r="B6" s="49" t="s">
        <v>36</v>
      </c>
      <c r="C6" s="50" t="s">
        <v>2</v>
      </c>
      <c r="D6" s="50" t="s">
        <v>2</v>
      </c>
      <c r="E6" s="50" t="s">
        <v>104</v>
      </c>
      <c r="F6" s="50" t="s">
        <v>104</v>
      </c>
      <c r="G6" s="50" t="s">
        <v>104</v>
      </c>
      <c r="H6" s="50" t="s">
        <v>113</v>
      </c>
    </row>
    <row r="7" spans="1:8" x14ac:dyDescent="0.25">
      <c r="A7" s="49" t="s">
        <v>37</v>
      </c>
      <c r="B7" s="49"/>
      <c r="C7" s="52" t="s">
        <v>107</v>
      </c>
      <c r="D7" s="52" t="s">
        <v>106</v>
      </c>
      <c r="E7" s="52" t="s">
        <v>3</v>
      </c>
      <c r="F7" s="52" t="s">
        <v>106</v>
      </c>
      <c r="G7" s="52" t="s">
        <v>105</v>
      </c>
      <c r="H7" s="52" t="s">
        <v>108</v>
      </c>
    </row>
    <row r="8" spans="1:8" ht="15.75" thickBot="1" x14ac:dyDescent="0.3">
      <c r="A8" s="112" t="s">
        <v>4</v>
      </c>
      <c r="B8" s="113"/>
      <c r="C8" s="112" t="s">
        <v>5</v>
      </c>
      <c r="D8" s="112"/>
      <c r="E8" s="112" t="s">
        <v>5</v>
      </c>
      <c r="F8" s="112" t="s">
        <v>110</v>
      </c>
      <c r="G8" s="112" t="s">
        <v>5</v>
      </c>
      <c r="H8" s="112" t="s">
        <v>5</v>
      </c>
    </row>
    <row r="9" spans="1:8" x14ac:dyDescent="0.25">
      <c r="A9" s="52" t="s">
        <v>123</v>
      </c>
      <c r="B9" s="52" t="s">
        <v>127</v>
      </c>
      <c r="C9" s="52">
        <v>7114147</v>
      </c>
      <c r="D9" s="52">
        <v>7229797.2300000004</v>
      </c>
      <c r="E9" s="52">
        <v>7396547</v>
      </c>
      <c r="F9" s="52">
        <v>7245936.2400000002</v>
      </c>
      <c r="G9" s="52">
        <v>7396545</v>
      </c>
      <c r="H9" s="52">
        <v>7766608</v>
      </c>
    </row>
    <row r="10" spans="1:8" x14ac:dyDescent="0.25">
      <c r="A10" s="52" t="s">
        <v>124</v>
      </c>
      <c r="B10" s="52" t="s">
        <v>128</v>
      </c>
      <c r="C10" s="52">
        <v>56000</v>
      </c>
      <c r="D10" s="52">
        <v>85663.29</v>
      </c>
      <c r="E10" s="52">
        <v>60000</v>
      </c>
      <c r="F10" s="52">
        <v>73280.759999999995</v>
      </c>
      <c r="G10" s="52">
        <v>78000</v>
      </c>
      <c r="H10" s="52">
        <v>60000</v>
      </c>
    </row>
    <row r="11" spans="1:8" x14ac:dyDescent="0.25">
      <c r="A11" s="52" t="s">
        <v>125</v>
      </c>
      <c r="B11" s="52" t="s">
        <v>129</v>
      </c>
      <c r="C11" s="52">
        <v>44000</v>
      </c>
      <c r="D11" s="52">
        <v>65924.759999999995</v>
      </c>
      <c r="E11" s="52">
        <v>44000</v>
      </c>
      <c r="F11" s="52">
        <v>43107.91</v>
      </c>
      <c r="G11" s="52">
        <v>44000</v>
      </c>
      <c r="H11" s="52">
        <v>45000</v>
      </c>
    </row>
    <row r="12" spans="1:8" x14ac:dyDescent="0.25">
      <c r="A12" s="61" t="s">
        <v>126</v>
      </c>
      <c r="B12" s="61" t="s">
        <v>130</v>
      </c>
      <c r="C12" s="61">
        <v>-60000</v>
      </c>
      <c r="D12" s="61">
        <v>-41441.919999999998</v>
      </c>
      <c r="E12" s="61">
        <v>-60000</v>
      </c>
      <c r="F12" s="61">
        <v>-31676.54</v>
      </c>
      <c r="G12" s="61">
        <v>-60000</v>
      </c>
      <c r="H12" s="61">
        <v>-60000</v>
      </c>
    </row>
    <row r="13" spans="1:8" x14ac:dyDescent="0.25">
      <c r="A13" s="26"/>
      <c r="B13" s="26" t="s">
        <v>116</v>
      </c>
      <c r="C13" s="26">
        <v>7154147</v>
      </c>
      <c r="D13" s="26">
        <v>7339943.3600000003</v>
      </c>
      <c r="E13" s="26">
        <v>7440547</v>
      </c>
      <c r="F13" s="26">
        <v>7330648.3700000001</v>
      </c>
      <c r="G13" s="26">
        <v>7458545</v>
      </c>
      <c r="H13" s="26">
        <v>7811608</v>
      </c>
    </row>
    <row r="14" spans="1:8" x14ac:dyDescent="0.25">
      <c r="A14" s="52" t="s">
        <v>131</v>
      </c>
      <c r="B14" s="52" t="s">
        <v>132</v>
      </c>
      <c r="C14" s="52">
        <v>-100000</v>
      </c>
      <c r="D14" s="52">
        <v>-129431.08</v>
      </c>
      <c r="E14" s="52">
        <v>-75000</v>
      </c>
      <c r="F14" s="52">
        <v>-76722.41</v>
      </c>
      <c r="G14" s="52">
        <v>-266000</v>
      </c>
      <c r="H14" s="52">
        <v>-90000</v>
      </c>
    </row>
    <row r="15" spans="1:8" x14ac:dyDescent="0.25">
      <c r="A15" s="52" t="s">
        <v>133</v>
      </c>
      <c r="B15" s="52" t="s">
        <v>134</v>
      </c>
      <c r="C15" s="52">
        <v>7750000</v>
      </c>
      <c r="D15" s="52">
        <v>8672379.3499999996</v>
      </c>
      <c r="E15" s="52">
        <v>6323000</v>
      </c>
      <c r="F15" s="52">
        <v>2905835.18</v>
      </c>
      <c r="G15" s="52">
        <v>7636550</v>
      </c>
      <c r="H15" s="52">
        <v>6750000</v>
      </c>
    </row>
    <row r="16" spans="1:8" x14ac:dyDescent="0.25">
      <c r="A16" s="52" t="s">
        <v>135</v>
      </c>
      <c r="B16" s="52" t="s">
        <v>136</v>
      </c>
      <c r="C16" s="52">
        <v>770000</v>
      </c>
      <c r="D16" s="52">
        <v>820154.13</v>
      </c>
      <c r="E16" s="52">
        <v>770000</v>
      </c>
      <c r="F16" s="52">
        <v>499161.02</v>
      </c>
      <c r="G16" s="52">
        <v>770000</v>
      </c>
      <c r="H16" s="52">
        <v>780000</v>
      </c>
    </row>
    <row r="17" spans="1:8" x14ac:dyDescent="0.25">
      <c r="A17" s="52" t="s">
        <v>137</v>
      </c>
      <c r="B17" s="52" t="s">
        <v>138</v>
      </c>
      <c r="C17" s="52">
        <v>36000</v>
      </c>
      <c r="D17" s="52">
        <v>41845.78</v>
      </c>
      <c r="E17" s="52">
        <v>36000</v>
      </c>
      <c r="F17" s="52">
        <v>20699.13</v>
      </c>
      <c r="G17" s="52">
        <v>36000</v>
      </c>
      <c r="H17" s="52">
        <v>36000</v>
      </c>
    </row>
    <row r="18" spans="1:8" x14ac:dyDescent="0.25">
      <c r="A18" s="52" t="s">
        <v>139</v>
      </c>
      <c r="B18" s="52" t="s">
        <v>140</v>
      </c>
      <c r="C18" s="52">
        <v>91000</v>
      </c>
      <c r="D18" s="52">
        <v>96672.16</v>
      </c>
      <c r="E18" s="52">
        <v>91000</v>
      </c>
      <c r="F18" s="52">
        <v>61480.160000000003</v>
      </c>
      <c r="G18" s="52">
        <v>91000</v>
      </c>
      <c r="H18" s="52">
        <v>91000</v>
      </c>
    </row>
    <row r="19" spans="1:8" x14ac:dyDescent="0.25">
      <c r="A19" s="52" t="s">
        <v>141</v>
      </c>
      <c r="B19" s="52" t="s">
        <v>142</v>
      </c>
      <c r="C19" s="52">
        <v>67000</v>
      </c>
      <c r="D19" s="52">
        <v>33237.120000000003</v>
      </c>
      <c r="E19" s="52">
        <v>67000</v>
      </c>
      <c r="F19" s="52">
        <v>11100.96</v>
      </c>
      <c r="G19" s="52">
        <v>30000</v>
      </c>
      <c r="H19" s="52">
        <v>30000</v>
      </c>
    </row>
    <row r="20" spans="1:8" x14ac:dyDescent="0.25">
      <c r="A20" s="52" t="s">
        <v>143</v>
      </c>
      <c r="B20" s="52" t="s">
        <v>144</v>
      </c>
      <c r="C20" s="52">
        <v>75000</v>
      </c>
      <c r="D20" s="52">
        <v>108219.92</v>
      </c>
      <c r="E20" s="52">
        <v>70000</v>
      </c>
      <c r="F20" s="52">
        <v>24370.880000000001</v>
      </c>
      <c r="G20" s="52">
        <v>80000</v>
      </c>
      <c r="H20" s="52">
        <v>70000</v>
      </c>
    </row>
    <row r="21" spans="1:8" x14ac:dyDescent="0.25">
      <c r="A21" s="61" t="s">
        <v>145</v>
      </c>
      <c r="B21" s="61" t="s">
        <v>146</v>
      </c>
      <c r="C21" s="61">
        <v>300000</v>
      </c>
      <c r="D21" s="61">
        <v>385045.03</v>
      </c>
      <c r="E21" s="61">
        <v>250000</v>
      </c>
      <c r="F21" s="61">
        <v>65189.33</v>
      </c>
      <c r="G21" s="61">
        <v>250000</v>
      </c>
      <c r="H21" s="61">
        <v>250000</v>
      </c>
    </row>
    <row r="22" spans="1:8" x14ac:dyDescent="0.25">
      <c r="A22" s="26"/>
      <c r="B22" s="26" t="s">
        <v>117</v>
      </c>
      <c r="C22" s="26">
        <v>8989000</v>
      </c>
      <c r="D22" s="26">
        <v>10028122.409999998</v>
      </c>
      <c r="E22" s="26">
        <v>7532000</v>
      </c>
      <c r="F22" s="26">
        <v>3511114.25</v>
      </c>
      <c r="G22" s="26">
        <v>8627550</v>
      </c>
      <c r="H22" s="26">
        <v>7917000</v>
      </c>
    </row>
    <row r="23" spans="1:8" x14ac:dyDescent="0.25">
      <c r="A23" s="52" t="s">
        <v>147</v>
      </c>
      <c r="B23" s="107" t="s">
        <v>148</v>
      </c>
      <c r="C23" s="52">
        <v>381128</v>
      </c>
      <c r="D23" s="52">
        <v>471926.04</v>
      </c>
      <c r="E23" s="52">
        <v>420000</v>
      </c>
      <c r="F23" s="52">
        <v>315057.09000000003</v>
      </c>
      <c r="G23" s="52">
        <v>420000</v>
      </c>
      <c r="H23" s="52">
        <v>441000</v>
      </c>
    </row>
    <row r="24" spans="1:8" x14ac:dyDescent="0.25">
      <c r="A24" s="52" t="s">
        <v>149</v>
      </c>
      <c r="B24" s="52" t="s">
        <v>150</v>
      </c>
      <c r="C24" s="52">
        <v>30000</v>
      </c>
      <c r="D24" s="52">
        <v>28388.1</v>
      </c>
      <c r="E24" s="52">
        <v>27000</v>
      </c>
      <c r="F24" s="52">
        <v>3546.26</v>
      </c>
      <c r="G24" s="52">
        <v>27000</v>
      </c>
      <c r="H24" s="52">
        <v>27000</v>
      </c>
    </row>
    <row r="25" spans="1:8" x14ac:dyDescent="0.25">
      <c r="A25" s="52" t="s">
        <v>151</v>
      </c>
      <c r="B25" s="52" t="s">
        <v>152</v>
      </c>
      <c r="C25" s="52">
        <v>5000</v>
      </c>
      <c r="D25" s="52">
        <v>6355.9</v>
      </c>
      <c r="E25" s="52">
        <v>5000</v>
      </c>
      <c r="F25" s="52">
        <v>2050</v>
      </c>
      <c r="G25" s="52">
        <v>5000</v>
      </c>
      <c r="H25" s="52">
        <v>5000</v>
      </c>
    </row>
    <row r="26" spans="1:8" x14ac:dyDescent="0.25">
      <c r="A26" s="52" t="s">
        <v>153</v>
      </c>
      <c r="B26" s="52" t="s">
        <v>154</v>
      </c>
      <c r="C26" s="52">
        <v>12000</v>
      </c>
      <c r="D26" s="52">
        <v>13165</v>
      </c>
      <c r="E26" s="52">
        <v>7000</v>
      </c>
      <c r="F26" s="52">
        <v>788</v>
      </c>
      <c r="G26" s="52">
        <v>3000</v>
      </c>
      <c r="H26" s="52">
        <v>5000</v>
      </c>
    </row>
    <row r="27" spans="1:8" x14ac:dyDescent="0.25">
      <c r="A27" s="52" t="s">
        <v>155</v>
      </c>
      <c r="B27" s="52" t="s">
        <v>156</v>
      </c>
      <c r="C27" s="52">
        <v>5000</v>
      </c>
      <c r="D27" s="52">
        <v>4385</v>
      </c>
      <c r="E27" s="52">
        <v>5000</v>
      </c>
      <c r="F27" s="52">
        <v>2740</v>
      </c>
      <c r="G27" s="52">
        <v>5000</v>
      </c>
      <c r="H27" s="52">
        <v>5000</v>
      </c>
    </row>
    <row r="28" spans="1:8" x14ac:dyDescent="0.25">
      <c r="A28" s="61" t="s">
        <v>157</v>
      </c>
      <c r="B28" s="61" t="s">
        <v>158</v>
      </c>
      <c r="C28" s="61">
        <v>5000</v>
      </c>
      <c r="D28" s="61">
        <v>8155</v>
      </c>
      <c r="E28" s="61">
        <v>4500</v>
      </c>
      <c r="F28" s="61">
        <v>5178.88</v>
      </c>
      <c r="G28" s="61">
        <v>6000</v>
      </c>
      <c r="H28" s="61">
        <v>5000</v>
      </c>
    </row>
    <row r="29" spans="1:8" x14ac:dyDescent="0.25">
      <c r="A29" s="26"/>
      <c r="B29" s="26" t="s">
        <v>118</v>
      </c>
      <c r="C29" s="26">
        <v>438128</v>
      </c>
      <c r="D29" s="26">
        <v>532375.04000000004</v>
      </c>
      <c r="E29" s="26">
        <v>468500</v>
      </c>
      <c r="F29" s="26">
        <v>329360.23000000004</v>
      </c>
      <c r="G29" s="26">
        <v>466000</v>
      </c>
      <c r="H29" s="26">
        <v>488000</v>
      </c>
    </row>
    <row r="30" spans="1:8" x14ac:dyDescent="0.25">
      <c r="A30" s="52" t="s">
        <v>159</v>
      </c>
      <c r="B30" s="107" t="s">
        <v>160</v>
      </c>
      <c r="C30" s="52">
        <v>350000</v>
      </c>
      <c r="D30" s="52">
        <v>393711.28</v>
      </c>
      <c r="E30" s="52">
        <v>375000</v>
      </c>
      <c r="F30" s="52">
        <v>190335.75</v>
      </c>
      <c r="G30" s="52">
        <v>369000</v>
      </c>
      <c r="H30" s="52">
        <v>370000</v>
      </c>
    </row>
    <row r="31" spans="1:8" x14ac:dyDescent="0.25">
      <c r="A31" s="52" t="s">
        <v>161</v>
      </c>
      <c r="B31" s="52" t="s">
        <v>162</v>
      </c>
      <c r="C31" s="52">
        <v>200</v>
      </c>
      <c r="D31" s="52">
        <v>0</v>
      </c>
      <c r="E31" s="52">
        <v>200</v>
      </c>
      <c r="F31" s="52">
        <v>0</v>
      </c>
      <c r="G31" s="52">
        <v>200</v>
      </c>
      <c r="H31" s="52">
        <v>200</v>
      </c>
    </row>
    <row r="32" spans="1:8" x14ac:dyDescent="0.25">
      <c r="A32" s="52" t="s">
        <v>163</v>
      </c>
      <c r="B32" s="52" t="s">
        <v>164</v>
      </c>
      <c r="C32" s="52">
        <v>6000</v>
      </c>
      <c r="D32" s="52">
        <v>7444.47</v>
      </c>
      <c r="E32" s="52">
        <v>6200</v>
      </c>
      <c r="F32" s="52">
        <v>3820</v>
      </c>
      <c r="G32" s="52">
        <v>6500</v>
      </c>
      <c r="H32" s="52">
        <v>6500</v>
      </c>
    </row>
    <row r="33" spans="1:8" x14ac:dyDescent="0.25">
      <c r="A33" s="52" t="s">
        <v>165</v>
      </c>
      <c r="B33" s="52" t="s">
        <v>166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</row>
    <row r="34" spans="1:8" x14ac:dyDescent="0.25">
      <c r="A34" s="52" t="s">
        <v>167</v>
      </c>
      <c r="B34" s="52" t="s">
        <v>168</v>
      </c>
      <c r="C34" s="52">
        <v>0</v>
      </c>
      <c r="D34" s="52">
        <v>47092.13</v>
      </c>
      <c r="E34" s="52">
        <v>0</v>
      </c>
      <c r="F34" s="52">
        <v>0</v>
      </c>
      <c r="G34" s="52">
        <v>0</v>
      </c>
      <c r="H34" s="52">
        <v>0</v>
      </c>
    </row>
    <row r="35" spans="1:8" x14ac:dyDescent="0.25">
      <c r="A35" s="61" t="s">
        <v>169</v>
      </c>
      <c r="B35" s="61" t="s">
        <v>170</v>
      </c>
      <c r="C35" s="61">
        <v>1600</v>
      </c>
      <c r="D35" s="61">
        <v>1806.3</v>
      </c>
      <c r="E35" s="61">
        <v>1300</v>
      </c>
      <c r="F35" s="61">
        <v>1068.7</v>
      </c>
      <c r="G35" s="61">
        <v>1300</v>
      </c>
      <c r="H35" s="61">
        <v>1300</v>
      </c>
    </row>
    <row r="36" spans="1:8" x14ac:dyDescent="0.25">
      <c r="A36" s="26"/>
      <c r="B36" s="26" t="s">
        <v>119</v>
      </c>
      <c r="C36" s="26">
        <v>357800</v>
      </c>
      <c r="D36" s="26">
        <v>450054.18</v>
      </c>
      <c r="E36" s="26">
        <v>382700</v>
      </c>
      <c r="F36" s="26">
        <v>195224.45</v>
      </c>
      <c r="G36" s="26">
        <v>377000</v>
      </c>
      <c r="H36" s="26">
        <v>378000</v>
      </c>
    </row>
    <row r="37" spans="1:8" x14ac:dyDescent="0.25">
      <c r="A37" s="52" t="s">
        <v>171</v>
      </c>
      <c r="B37" s="107" t="s">
        <v>172</v>
      </c>
      <c r="C37" s="52">
        <v>29000</v>
      </c>
      <c r="D37" s="52">
        <v>36664</v>
      </c>
      <c r="E37" s="52">
        <v>30000</v>
      </c>
      <c r="F37" s="52">
        <v>3190.01</v>
      </c>
      <c r="G37" s="52">
        <v>4500</v>
      </c>
      <c r="H37" s="52">
        <v>55000</v>
      </c>
    </row>
    <row r="38" spans="1:8" x14ac:dyDescent="0.25">
      <c r="A38" s="52" t="s">
        <v>173</v>
      </c>
      <c r="B38" s="52" t="s">
        <v>174</v>
      </c>
      <c r="C38" s="52">
        <v>97000</v>
      </c>
      <c r="D38" s="52">
        <v>108323.66</v>
      </c>
      <c r="E38" s="52">
        <v>125000</v>
      </c>
      <c r="F38" s="52">
        <v>61091.59</v>
      </c>
      <c r="G38" s="52">
        <v>125000</v>
      </c>
      <c r="H38" s="52">
        <v>135000</v>
      </c>
    </row>
    <row r="39" spans="1:8" x14ac:dyDescent="0.25">
      <c r="A39" s="52" t="s">
        <v>175</v>
      </c>
      <c r="B39" s="52" t="s">
        <v>176</v>
      </c>
      <c r="C39" s="52">
        <v>3000</v>
      </c>
      <c r="D39" s="52">
        <v>7152.9</v>
      </c>
      <c r="E39" s="52">
        <v>3300</v>
      </c>
      <c r="F39" s="52">
        <v>1679.65</v>
      </c>
      <c r="G39" s="52">
        <v>3300</v>
      </c>
      <c r="H39" s="52">
        <v>3700</v>
      </c>
    </row>
    <row r="40" spans="1:8" x14ac:dyDescent="0.25">
      <c r="A40" s="52" t="s">
        <v>177</v>
      </c>
      <c r="B40" s="52" t="s">
        <v>178</v>
      </c>
      <c r="C40" s="52">
        <v>100000</v>
      </c>
      <c r="D40" s="52">
        <v>110335.2</v>
      </c>
      <c r="E40" s="52">
        <v>100000</v>
      </c>
      <c r="F40" s="52">
        <v>0</v>
      </c>
      <c r="G40" s="52">
        <v>100000</v>
      </c>
      <c r="H40" s="52">
        <v>103000</v>
      </c>
    </row>
    <row r="41" spans="1:8" x14ac:dyDescent="0.25">
      <c r="A41" s="52" t="s">
        <v>179</v>
      </c>
      <c r="B41" s="52" t="s">
        <v>180</v>
      </c>
      <c r="C41" s="52">
        <v>13500</v>
      </c>
      <c r="D41" s="52">
        <v>13105.65</v>
      </c>
      <c r="E41" s="52">
        <v>13500</v>
      </c>
      <c r="F41" s="52">
        <v>0</v>
      </c>
      <c r="G41" s="52">
        <v>13500</v>
      </c>
      <c r="H41" s="52">
        <v>13500</v>
      </c>
    </row>
    <row r="42" spans="1:8" x14ac:dyDescent="0.25">
      <c r="A42" s="52" t="s">
        <v>181</v>
      </c>
      <c r="B42" s="52" t="s">
        <v>182</v>
      </c>
      <c r="C42" s="52">
        <v>8500</v>
      </c>
      <c r="D42" s="52">
        <v>11335</v>
      </c>
      <c r="E42" s="52">
        <v>8500</v>
      </c>
      <c r="F42" s="52">
        <v>3760</v>
      </c>
      <c r="G42" s="52">
        <v>8500</v>
      </c>
      <c r="H42" s="52">
        <v>9000</v>
      </c>
    </row>
    <row r="43" spans="1:8" x14ac:dyDescent="0.25">
      <c r="A43" s="52" t="s">
        <v>183</v>
      </c>
      <c r="B43" s="52" t="s">
        <v>184</v>
      </c>
      <c r="C43" s="52">
        <v>1000</v>
      </c>
      <c r="D43" s="52">
        <v>2000</v>
      </c>
      <c r="E43" s="52">
        <v>0</v>
      </c>
      <c r="F43" s="52">
        <v>6300</v>
      </c>
      <c r="G43" s="52">
        <v>6300</v>
      </c>
      <c r="H43" s="52">
        <v>0</v>
      </c>
    </row>
    <row r="44" spans="1:8" x14ac:dyDescent="0.25">
      <c r="A44" s="61" t="s">
        <v>185</v>
      </c>
      <c r="B44" s="61" t="s">
        <v>186</v>
      </c>
      <c r="C44" s="61">
        <v>3700</v>
      </c>
      <c r="D44" s="61">
        <v>11859</v>
      </c>
      <c r="E44" s="61">
        <v>3700</v>
      </c>
      <c r="F44" s="61">
        <v>7327</v>
      </c>
      <c r="G44" s="61">
        <v>8800</v>
      </c>
      <c r="H44" s="61">
        <v>8800</v>
      </c>
    </row>
    <row r="45" spans="1:8" x14ac:dyDescent="0.25">
      <c r="A45" s="26"/>
      <c r="B45" s="26" t="s">
        <v>120</v>
      </c>
      <c r="C45" s="26">
        <v>255700</v>
      </c>
      <c r="D45" s="26">
        <v>300775.41000000003</v>
      </c>
      <c r="E45" s="26">
        <v>284000</v>
      </c>
      <c r="F45" s="26">
        <v>83348.25</v>
      </c>
      <c r="G45" s="26">
        <v>269900</v>
      </c>
      <c r="H45" s="26">
        <v>328000</v>
      </c>
    </row>
    <row r="46" spans="1:8" x14ac:dyDescent="0.25">
      <c r="A46" s="52" t="s">
        <v>187</v>
      </c>
      <c r="B46" s="107" t="s">
        <v>188</v>
      </c>
      <c r="C46" s="52">
        <v>0</v>
      </c>
      <c r="D46" s="52">
        <v>466.26</v>
      </c>
      <c r="E46" s="52">
        <v>0</v>
      </c>
      <c r="F46" s="52">
        <v>43.66</v>
      </c>
      <c r="G46" s="52">
        <v>0</v>
      </c>
      <c r="H46" s="52">
        <v>0</v>
      </c>
    </row>
    <row r="47" spans="1:8" x14ac:dyDescent="0.25">
      <c r="A47" s="52" t="s">
        <v>189</v>
      </c>
      <c r="B47" s="52" t="s">
        <v>190</v>
      </c>
      <c r="C47" s="52">
        <v>0</v>
      </c>
      <c r="D47" s="52">
        <v>25</v>
      </c>
      <c r="E47" s="52">
        <v>0</v>
      </c>
      <c r="F47" s="52">
        <v>0</v>
      </c>
      <c r="G47" s="52">
        <v>0</v>
      </c>
      <c r="H47" s="52">
        <v>0</v>
      </c>
    </row>
    <row r="48" spans="1:8" x14ac:dyDescent="0.25">
      <c r="A48" s="114" t="s">
        <v>191</v>
      </c>
      <c r="B48" s="61" t="s">
        <v>192</v>
      </c>
      <c r="C48" s="61">
        <v>200</v>
      </c>
      <c r="D48" s="61">
        <v>86.04</v>
      </c>
      <c r="E48" s="61">
        <v>200</v>
      </c>
      <c r="F48" s="61">
        <v>92.44</v>
      </c>
      <c r="G48" s="61">
        <v>200</v>
      </c>
      <c r="H48" s="61">
        <v>200</v>
      </c>
    </row>
    <row r="49" spans="1:8" x14ac:dyDescent="0.25">
      <c r="A49" s="26"/>
      <c r="B49" s="26" t="s">
        <v>120</v>
      </c>
      <c r="C49" s="26">
        <v>200</v>
      </c>
      <c r="D49" s="26">
        <v>577.29999999999995</v>
      </c>
      <c r="E49" s="26">
        <v>200</v>
      </c>
      <c r="F49" s="26">
        <v>136.1</v>
      </c>
      <c r="G49" s="26">
        <v>200</v>
      </c>
      <c r="H49" s="26">
        <v>200</v>
      </c>
    </row>
    <row r="50" spans="1:8" x14ac:dyDescent="0.25">
      <c r="A50" s="52" t="s">
        <v>193</v>
      </c>
      <c r="B50" s="107" t="s">
        <v>194</v>
      </c>
      <c r="C50" s="52">
        <v>550000</v>
      </c>
      <c r="D50" s="52">
        <v>619860.67000000004</v>
      </c>
      <c r="E50" s="52">
        <v>425000</v>
      </c>
      <c r="F50" s="52">
        <v>430571.13</v>
      </c>
      <c r="G50" s="52">
        <v>625000</v>
      </c>
      <c r="H50" s="52">
        <v>425000</v>
      </c>
    </row>
    <row r="51" spans="1:8" x14ac:dyDescent="0.25">
      <c r="A51" s="52" t="s">
        <v>195</v>
      </c>
      <c r="B51" s="52" t="s">
        <v>196</v>
      </c>
      <c r="C51" s="52">
        <v>700</v>
      </c>
      <c r="D51" s="52">
        <v>582.20000000000005</v>
      </c>
      <c r="E51" s="52">
        <v>700</v>
      </c>
      <c r="F51" s="52">
        <v>278.89999999999998</v>
      </c>
      <c r="G51" s="52">
        <v>700</v>
      </c>
      <c r="H51" s="52">
        <v>700</v>
      </c>
    </row>
    <row r="52" spans="1:8" x14ac:dyDescent="0.25">
      <c r="A52" s="52" t="s">
        <v>197</v>
      </c>
      <c r="B52" s="52" t="s">
        <v>198</v>
      </c>
      <c r="C52" s="52">
        <v>0</v>
      </c>
      <c r="D52" s="52">
        <v>0</v>
      </c>
      <c r="E52" s="52">
        <v>0</v>
      </c>
      <c r="F52" s="52">
        <v>0</v>
      </c>
      <c r="G52" s="52">
        <v>45028</v>
      </c>
      <c r="H52" s="52">
        <v>0</v>
      </c>
    </row>
    <row r="53" spans="1:8" x14ac:dyDescent="0.25">
      <c r="A53" s="52" t="s">
        <v>199</v>
      </c>
      <c r="B53" s="52" t="s">
        <v>200</v>
      </c>
      <c r="C53" s="52">
        <v>700000</v>
      </c>
      <c r="D53" s="52">
        <v>896577.56</v>
      </c>
      <c r="E53" s="52">
        <v>575000</v>
      </c>
      <c r="F53" s="52">
        <v>763423.16</v>
      </c>
      <c r="G53" s="52">
        <v>774341</v>
      </c>
      <c r="H53" s="52">
        <v>800000</v>
      </c>
    </row>
    <row r="54" spans="1:8" x14ac:dyDescent="0.25">
      <c r="A54" s="52" t="s">
        <v>201</v>
      </c>
      <c r="B54" s="52" t="s">
        <v>202</v>
      </c>
      <c r="C54" s="52">
        <v>0</v>
      </c>
      <c r="D54" s="52">
        <v>0</v>
      </c>
      <c r="E54" s="52">
        <v>40000</v>
      </c>
      <c r="F54" s="52">
        <v>4261</v>
      </c>
      <c r="G54" s="52">
        <v>40000</v>
      </c>
      <c r="H54" s="52">
        <v>45000</v>
      </c>
    </row>
    <row r="55" spans="1:8" x14ac:dyDescent="0.25">
      <c r="A55" s="52" t="s">
        <v>203</v>
      </c>
      <c r="B55" s="52" t="s">
        <v>204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</row>
    <row r="56" spans="1:8" x14ac:dyDescent="0.25">
      <c r="A56" s="52" t="s">
        <v>205</v>
      </c>
      <c r="B56" s="52" t="s">
        <v>206</v>
      </c>
      <c r="C56" s="52">
        <v>12000</v>
      </c>
      <c r="D56" s="52">
        <v>20475.509999999998</v>
      </c>
      <c r="E56" s="52">
        <v>8000</v>
      </c>
      <c r="F56" s="52">
        <v>184.38</v>
      </c>
      <c r="G56" s="52">
        <v>23000</v>
      </c>
      <c r="H56" s="52">
        <v>8000</v>
      </c>
    </row>
    <row r="57" spans="1:8" x14ac:dyDescent="0.25">
      <c r="A57" s="52" t="s">
        <v>207</v>
      </c>
      <c r="B57" s="52" t="s">
        <v>208</v>
      </c>
      <c r="C57" s="52">
        <v>6868</v>
      </c>
      <c r="D57" s="52">
        <v>6868</v>
      </c>
      <c r="E57" s="52">
        <v>3000</v>
      </c>
      <c r="F57" s="52">
        <v>0</v>
      </c>
      <c r="G57" s="52">
        <v>0</v>
      </c>
      <c r="H57" s="52">
        <v>3000</v>
      </c>
    </row>
    <row r="58" spans="1:8" x14ac:dyDescent="0.25">
      <c r="A58" s="52" t="s">
        <v>209</v>
      </c>
      <c r="B58" s="52" t="s">
        <v>210</v>
      </c>
      <c r="C58" s="52">
        <v>32500</v>
      </c>
      <c r="D58" s="52">
        <v>37360</v>
      </c>
      <c r="E58" s="52">
        <v>32500</v>
      </c>
      <c r="F58" s="52">
        <v>32500</v>
      </c>
      <c r="G58" s="52">
        <v>32500</v>
      </c>
      <c r="H58" s="52">
        <v>32500</v>
      </c>
    </row>
    <row r="59" spans="1:8" x14ac:dyDescent="0.25">
      <c r="A59" s="52" t="s">
        <v>211</v>
      </c>
      <c r="B59" s="52" t="s">
        <v>212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</row>
    <row r="60" spans="1:8" x14ac:dyDescent="0.25">
      <c r="A60" s="52" t="s">
        <v>213</v>
      </c>
      <c r="B60" s="52" t="s">
        <v>214</v>
      </c>
      <c r="C60" s="52">
        <v>122000</v>
      </c>
      <c r="D60" s="52">
        <v>125211.87</v>
      </c>
      <c r="E60" s="52">
        <v>0</v>
      </c>
      <c r="F60" s="52">
        <v>63038.23</v>
      </c>
      <c r="G60" s="52">
        <v>126000</v>
      </c>
      <c r="H60" s="52">
        <v>0</v>
      </c>
    </row>
    <row r="61" spans="1:8" x14ac:dyDescent="0.25">
      <c r="A61" s="52" t="s">
        <v>215</v>
      </c>
      <c r="B61" s="52" t="s">
        <v>216</v>
      </c>
      <c r="C61" s="52">
        <v>0</v>
      </c>
      <c r="D61" s="52">
        <v>-25</v>
      </c>
      <c r="E61" s="52">
        <v>0</v>
      </c>
      <c r="F61" s="52">
        <v>0</v>
      </c>
      <c r="G61" s="52">
        <v>0</v>
      </c>
      <c r="H61" s="52">
        <v>0</v>
      </c>
    </row>
    <row r="62" spans="1:8" x14ac:dyDescent="0.25">
      <c r="A62" s="52" t="s">
        <v>217</v>
      </c>
      <c r="B62" s="52" t="s">
        <v>218</v>
      </c>
      <c r="C62" s="52">
        <v>10000</v>
      </c>
      <c r="D62" s="52">
        <v>10618</v>
      </c>
      <c r="E62" s="52">
        <v>4500</v>
      </c>
      <c r="F62" s="52">
        <v>4770</v>
      </c>
      <c r="G62" s="52">
        <v>4770</v>
      </c>
      <c r="H62" s="52">
        <v>4500</v>
      </c>
    </row>
    <row r="63" spans="1:8" x14ac:dyDescent="0.25">
      <c r="A63" s="52" t="s">
        <v>219</v>
      </c>
      <c r="B63" s="52" t="s">
        <v>220</v>
      </c>
      <c r="C63" s="52">
        <v>0</v>
      </c>
      <c r="D63" s="52">
        <v>-24</v>
      </c>
      <c r="E63" s="52">
        <v>0</v>
      </c>
      <c r="F63" s="52">
        <v>0</v>
      </c>
      <c r="G63" s="52">
        <v>0</v>
      </c>
      <c r="H63" s="52">
        <v>0</v>
      </c>
    </row>
    <row r="64" spans="1:8" x14ac:dyDescent="0.25">
      <c r="A64" s="52" t="s">
        <v>221</v>
      </c>
      <c r="B64" s="52" t="s">
        <v>222</v>
      </c>
      <c r="C64" s="52">
        <v>475000</v>
      </c>
      <c r="D64" s="52">
        <v>504475.62</v>
      </c>
      <c r="E64" s="52">
        <v>475000</v>
      </c>
      <c r="F64" s="52">
        <v>209520.73</v>
      </c>
      <c r="G64" s="52">
        <v>475000</v>
      </c>
      <c r="H64" s="52">
        <v>495000</v>
      </c>
    </row>
    <row r="65" spans="1:8" x14ac:dyDescent="0.25">
      <c r="A65" s="52" t="s">
        <v>223</v>
      </c>
      <c r="B65" s="52" t="s">
        <v>224</v>
      </c>
      <c r="C65" s="52">
        <v>25000</v>
      </c>
      <c r="D65" s="52">
        <v>38112.5</v>
      </c>
      <c r="E65" s="52">
        <v>25000</v>
      </c>
      <c r="F65" s="52">
        <v>22329</v>
      </c>
      <c r="G65" s="52">
        <v>30000</v>
      </c>
      <c r="H65" s="52">
        <v>30000</v>
      </c>
    </row>
    <row r="66" spans="1:8" x14ac:dyDescent="0.25">
      <c r="A66" s="107" t="s">
        <v>225</v>
      </c>
      <c r="B66" s="52" t="s">
        <v>226</v>
      </c>
      <c r="C66" s="52">
        <v>16000</v>
      </c>
      <c r="D66" s="52">
        <v>18210</v>
      </c>
      <c r="E66" s="52">
        <v>20000</v>
      </c>
      <c r="F66" s="52">
        <v>14633.75</v>
      </c>
      <c r="G66" s="52">
        <v>28000</v>
      </c>
      <c r="H66" s="52">
        <v>24000</v>
      </c>
    </row>
    <row r="67" spans="1:8" x14ac:dyDescent="0.25">
      <c r="A67" s="52" t="s">
        <v>227</v>
      </c>
      <c r="B67" s="52" t="s">
        <v>228</v>
      </c>
      <c r="C67" s="52">
        <v>230000</v>
      </c>
      <c r="D67" s="52">
        <v>250387.19</v>
      </c>
      <c r="E67" s="52">
        <v>230000</v>
      </c>
      <c r="F67" s="52">
        <v>93907.42</v>
      </c>
      <c r="G67" s="52">
        <v>230000</v>
      </c>
      <c r="H67" s="52">
        <v>240000</v>
      </c>
    </row>
    <row r="68" spans="1:8" x14ac:dyDescent="0.25">
      <c r="A68" s="61" t="s">
        <v>229</v>
      </c>
      <c r="B68" s="61" t="s">
        <v>230</v>
      </c>
      <c r="C68" s="61">
        <v>7500</v>
      </c>
      <c r="D68" s="61">
        <v>10701</v>
      </c>
      <c r="E68" s="61">
        <v>6000</v>
      </c>
      <c r="F68" s="61">
        <v>5080</v>
      </c>
      <c r="G68" s="61">
        <v>8000</v>
      </c>
      <c r="H68" s="61">
        <v>6000</v>
      </c>
    </row>
    <row r="69" spans="1:8" x14ac:dyDescent="0.25">
      <c r="A69" s="26"/>
      <c r="B69" s="26" t="s">
        <v>121</v>
      </c>
      <c r="C69" s="26">
        <v>2187568</v>
      </c>
      <c r="D69" s="26">
        <v>2539391.12</v>
      </c>
      <c r="E69" s="26">
        <v>1844700</v>
      </c>
      <c r="F69" s="26">
        <v>1644497.6999999997</v>
      </c>
      <c r="G69" s="26">
        <v>2442339</v>
      </c>
      <c r="H69" s="26">
        <v>2113700</v>
      </c>
    </row>
    <row r="70" spans="1:8" x14ac:dyDescent="0.25">
      <c r="A70" s="103" t="s">
        <v>231</v>
      </c>
      <c r="B70" s="107" t="s">
        <v>232</v>
      </c>
      <c r="C70" s="102">
        <v>13230</v>
      </c>
      <c r="D70" s="102">
        <v>25566.45</v>
      </c>
      <c r="E70" s="102">
        <v>0</v>
      </c>
      <c r="F70" s="102">
        <v>19296.990000000002</v>
      </c>
      <c r="G70" s="102">
        <v>249297</v>
      </c>
      <c r="H70" s="102">
        <v>0</v>
      </c>
    </row>
    <row r="71" spans="1:8" x14ac:dyDescent="0.25">
      <c r="A71" s="114" t="s">
        <v>233</v>
      </c>
      <c r="B71" s="61" t="s">
        <v>234</v>
      </c>
      <c r="C71" s="115">
        <v>1905</v>
      </c>
      <c r="D71" s="115">
        <v>2505</v>
      </c>
      <c r="E71" s="115">
        <v>0</v>
      </c>
      <c r="F71" s="115">
        <v>2225</v>
      </c>
      <c r="G71" s="115">
        <v>2225</v>
      </c>
      <c r="H71" s="115">
        <v>0</v>
      </c>
    </row>
    <row r="72" spans="1:8" x14ac:dyDescent="0.25">
      <c r="A72" s="109"/>
      <c r="B72" s="26" t="s">
        <v>122</v>
      </c>
      <c r="C72" s="116">
        <v>15135</v>
      </c>
      <c r="D72" s="116">
        <v>28071.45</v>
      </c>
      <c r="E72" s="116">
        <v>0</v>
      </c>
      <c r="F72" s="116">
        <v>21521.99</v>
      </c>
      <c r="G72" s="116">
        <v>251522</v>
      </c>
      <c r="H72" s="116">
        <v>0</v>
      </c>
    </row>
    <row r="73" spans="1:8" x14ac:dyDescent="0.25">
      <c r="A73" s="52" t="s">
        <v>235</v>
      </c>
      <c r="B73" s="52" t="s">
        <v>236</v>
      </c>
      <c r="C73" s="52">
        <v>13000</v>
      </c>
      <c r="D73" s="52">
        <v>13000</v>
      </c>
      <c r="E73" s="52">
        <v>13000</v>
      </c>
      <c r="F73" s="52">
        <v>0</v>
      </c>
      <c r="G73" s="52">
        <v>13000</v>
      </c>
      <c r="H73" s="52">
        <v>13000</v>
      </c>
    </row>
    <row r="74" spans="1:8" x14ac:dyDescent="0.25">
      <c r="A74" s="52" t="s">
        <v>237</v>
      </c>
      <c r="B74" s="52" t="s">
        <v>238</v>
      </c>
      <c r="C74" s="52">
        <v>30000</v>
      </c>
      <c r="D74" s="52">
        <v>30000</v>
      </c>
      <c r="E74" s="52">
        <v>30000</v>
      </c>
      <c r="F74" s="52">
        <v>0</v>
      </c>
      <c r="G74" s="52">
        <v>30000</v>
      </c>
      <c r="H74" s="52">
        <v>30000</v>
      </c>
    </row>
    <row r="75" spans="1:8" x14ac:dyDescent="0.25">
      <c r="A75" s="52" t="s">
        <v>239</v>
      </c>
      <c r="B75" s="52" t="s">
        <v>240</v>
      </c>
      <c r="C75" s="52">
        <v>97750</v>
      </c>
      <c r="D75" s="52">
        <v>97750</v>
      </c>
      <c r="E75" s="52">
        <v>97750</v>
      </c>
      <c r="F75" s="52">
        <v>48874.98</v>
      </c>
      <c r="G75" s="52">
        <v>97750</v>
      </c>
      <c r="H75" s="52">
        <v>97750</v>
      </c>
    </row>
    <row r="76" spans="1:8" x14ac:dyDescent="0.25">
      <c r="A76" s="52" t="s">
        <v>241</v>
      </c>
      <c r="B76" s="52" t="s">
        <v>242</v>
      </c>
      <c r="C76" s="52">
        <v>316368</v>
      </c>
      <c r="D76" s="52">
        <v>316368</v>
      </c>
      <c r="E76" s="52">
        <v>301000</v>
      </c>
      <c r="F76" s="52">
        <v>150499.98000000001</v>
      </c>
      <c r="G76" s="52">
        <v>301000</v>
      </c>
      <c r="H76" s="52">
        <v>341078</v>
      </c>
    </row>
    <row r="77" spans="1:8" x14ac:dyDescent="0.25">
      <c r="A77" s="52" t="s">
        <v>243</v>
      </c>
      <c r="B77" s="52" t="s">
        <v>244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89005</v>
      </c>
    </row>
    <row r="78" spans="1:8" x14ac:dyDescent="0.25">
      <c r="A78" s="52" t="s">
        <v>245</v>
      </c>
      <c r="B78" s="52" t="s">
        <v>246</v>
      </c>
      <c r="C78" s="52">
        <v>7000</v>
      </c>
      <c r="D78" s="52">
        <v>7000</v>
      </c>
      <c r="E78" s="52">
        <v>7000</v>
      </c>
      <c r="F78" s="52">
        <v>0</v>
      </c>
      <c r="G78" s="52">
        <v>7000</v>
      </c>
      <c r="H78" s="52">
        <v>7000</v>
      </c>
    </row>
    <row r="79" spans="1:8" x14ac:dyDescent="0.25">
      <c r="A79" s="52" t="s">
        <v>247</v>
      </c>
      <c r="B79" s="52" t="s">
        <v>248</v>
      </c>
      <c r="C79" s="52">
        <v>882933</v>
      </c>
      <c r="D79" s="52">
        <v>882933</v>
      </c>
      <c r="E79" s="52">
        <v>882933</v>
      </c>
      <c r="F79" s="52">
        <v>441466.5</v>
      </c>
      <c r="G79" s="52">
        <v>882933</v>
      </c>
      <c r="H79" s="52">
        <v>953568</v>
      </c>
    </row>
    <row r="80" spans="1:8" x14ac:dyDescent="0.25">
      <c r="A80" s="52" t="s">
        <v>249</v>
      </c>
      <c r="B80" s="52" t="s">
        <v>250</v>
      </c>
      <c r="C80" s="52">
        <v>421538</v>
      </c>
      <c r="D80" s="52">
        <v>421538</v>
      </c>
      <c r="E80" s="52">
        <v>421538</v>
      </c>
      <c r="F80" s="52">
        <v>210769.02</v>
      </c>
      <c r="G80" s="52">
        <v>421538</v>
      </c>
      <c r="H80" s="52">
        <v>525169</v>
      </c>
    </row>
    <row r="81" spans="1:8" x14ac:dyDescent="0.25">
      <c r="A81" s="52" t="s">
        <v>251</v>
      </c>
      <c r="B81" s="52" t="s">
        <v>252</v>
      </c>
      <c r="C81" s="52">
        <v>208201</v>
      </c>
      <c r="D81" s="52">
        <v>208201</v>
      </c>
      <c r="E81" s="52">
        <v>228668</v>
      </c>
      <c r="F81" s="52">
        <v>114334.02</v>
      </c>
      <c r="G81" s="52">
        <v>228668</v>
      </c>
      <c r="H81" s="52">
        <v>228668</v>
      </c>
    </row>
    <row r="82" spans="1:8" x14ac:dyDescent="0.25">
      <c r="A82" s="52" t="s">
        <v>253</v>
      </c>
      <c r="B82" s="52" t="s">
        <v>254</v>
      </c>
      <c r="C82" s="52">
        <v>765131</v>
      </c>
      <c r="D82" s="52">
        <v>765131</v>
      </c>
      <c r="E82" s="52">
        <v>765131</v>
      </c>
      <c r="F82" s="52">
        <v>382565.52</v>
      </c>
      <c r="G82" s="52">
        <v>765131</v>
      </c>
      <c r="H82" s="52">
        <v>801857</v>
      </c>
    </row>
    <row r="83" spans="1:8" x14ac:dyDescent="0.25">
      <c r="A83" s="52" t="s">
        <v>255</v>
      </c>
      <c r="B83" s="52" t="s">
        <v>256</v>
      </c>
      <c r="C83" s="52">
        <v>223805</v>
      </c>
      <c r="D83" s="52">
        <v>223805</v>
      </c>
      <c r="E83" s="52">
        <v>223805</v>
      </c>
      <c r="F83" s="52">
        <v>111902.52</v>
      </c>
      <c r="G83" s="52">
        <v>223805</v>
      </c>
      <c r="H83" s="52">
        <v>292000</v>
      </c>
    </row>
    <row r="84" spans="1:8" x14ac:dyDescent="0.25">
      <c r="A84" s="52" t="s">
        <v>257</v>
      </c>
      <c r="B84" s="52" t="s">
        <v>258</v>
      </c>
      <c r="C84" s="52">
        <v>32000</v>
      </c>
      <c r="D84" s="52">
        <v>32000</v>
      </c>
      <c r="E84" s="52">
        <v>32000</v>
      </c>
      <c r="F84" s="52">
        <v>15999.78</v>
      </c>
      <c r="G84" s="52">
        <v>45000</v>
      </c>
      <c r="H84" s="52">
        <v>57500</v>
      </c>
    </row>
    <row r="85" spans="1:8" ht="15.75" thickBot="1" x14ac:dyDescent="0.3">
      <c r="A85" s="117"/>
      <c r="B85" s="118" t="s">
        <v>259</v>
      </c>
      <c r="C85" s="120">
        <v>2997726</v>
      </c>
      <c r="D85" s="120">
        <v>2997726</v>
      </c>
      <c r="E85" s="120">
        <v>3002825</v>
      </c>
      <c r="F85" s="120">
        <v>1476412.32</v>
      </c>
      <c r="G85" s="120">
        <v>3015825</v>
      </c>
      <c r="H85" s="120">
        <v>3436595</v>
      </c>
    </row>
    <row r="86" spans="1:8" ht="15.75" thickBot="1" x14ac:dyDescent="0.3">
      <c r="A86" s="119"/>
      <c r="B86" s="119" t="s">
        <v>260</v>
      </c>
      <c r="C86" s="121">
        <v>22395404</v>
      </c>
      <c r="D86" s="121">
        <v>24217036.269999996</v>
      </c>
      <c r="E86" s="121">
        <v>20955472</v>
      </c>
      <c r="F86" s="121">
        <v>14592263.659999998</v>
      </c>
      <c r="G86" s="121">
        <v>22908881</v>
      </c>
      <c r="H86" s="121">
        <v>22473103</v>
      </c>
    </row>
    <row r="87" spans="1:8" x14ac:dyDescent="0.25">
      <c r="A87" s="67"/>
      <c r="B87" s="67"/>
      <c r="C87" s="52"/>
      <c r="D87" s="52"/>
      <c r="E87" s="52"/>
      <c r="F87" s="52"/>
      <c r="G87" s="52"/>
      <c r="H87" s="52"/>
    </row>
    <row r="88" spans="1:8" x14ac:dyDescent="0.25">
      <c r="A88" s="67"/>
      <c r="B88" s="67"/>
      <c r="C88" s="52"/>
      <c r="D88" s="52"/>
      <c r="E88" s="52"/>
      <c r="F88" s="52"/>
      <c r="G88" s="52"/>
      <c r="H88" s="52"/>
    </row>
    <row r="89" spans="1:8" x14ac:dyDescent="0.25">
      <c r="A89" s="67"/>
      <c r="B89" s="67"/>
      <c r="C89" s="52"/>
      <c r="D89" s="52"/>
      <c r="E89" s="52"/>
      <c r="F89" s="52"/>
      <c r="G89" s="52"/>
      <c r="H89" s="52"/>
    </row>
    <row r="90" spans="1:8" x14ac:dyDescent="0.25">
      <c r="A90" s="67"/>
      <c r="B90" s="67"/>
      <c r="C90" s="52"/>
      <c r="D90" s="52"/>
      <c r="E90" s="52"/>
      <c r="F90" s="52"/>
      <c r="G90" s="52"/>
      <c r="H90" s="52"/>
    </row>
    <row r="91" spans="1:8" x14ac:dyDescent="0.25">
      <c r="A91" s="67"/>
      <c r="B91" s="67"/>
      <c r="C91" s="52"/>
      <c r="D91" s="52"/>
      <c r="E91" s="52"/>
      <c r="F91" s="52"/>
      <c r="G91" s="52"/>
      <c r="H91" s="52"/>
    </row>
    <row r="92" spans="1:8" x14ac:dyDescent="0.25">
      <c r="A92" s="67"/>
      <c r="B92" s="67"/>
      <c r="C92" s="52"/>
      <c r="D92" s="52"/>
      <c r="E92" s="52"/>
      <c r="F92" s="52"/>
      <c r="G92" s="52"/>
      <c r="H92" s="52"/>
    </row>
    <row r="93" spans="1:8" x14ac:dyDescent="0.25">
      <c r="A93" s="67"/>
      <c r="B93" s="67"/>
      <c r="C93" s="52"/>
      <c r="D93" s="52"/>
      <c r="E93" s="52"/>
      <c r="F93" s="52"/>
      <c r="G93" s="52"/>
      <c r="H93" s="52"/>
    </row>
    <row r="94" spans="1:8" x14ac:dyDescent="0.25">
      <c r="A94" s="67"/>
      <c r="B94" s="67"/>
      <c r="C94" s="52"/>
      <c r="D94" s="52"/>
      <c r="E94" s="52"/>
      <c r="F94" s="52"/>
      <c r="G94" s="52"/>
      <c r="H94" s="52"/>
    </row>
    <row r="95" spans="1:8" x14ac:dyDescent="0.25">
      <c r="A95" s="67"/>
      <c r="B95" s="67"/>
      <c r="C95" s="52"/>
      <c r="D95" s="52"/>
      <c r="E95" s="52"/>
      <c r="F95" s="52"/>
      <c r="G95" s="52"/>
      <c r="H95" s="52"/>
    </row>
    <row r="96" spans="1:8" x14ac:dyDescent="0.25">
      <c r="A96" s="67"/>
      <c r="B96" s="67"/>
      <c r="C96" s="52"/>
      <c r="D96" s="52"/>
      <c r="E96" s="52"/>
      <c r="F96" s="52"/>
      <c r="G96" s="52"/>
      <c r="H96" s="52"/>
    </row>
    <row r="97" spans="1:8" x14ac:dyDescent="0.25">
      <c r="A97" s="67"/>
      <c r="B97" s="67"/>
      <c r="C97" s="52"/>
      <c r="D97" s="52"/>
      <c r="E97" s="52"/>
      <c r="F97" s="52"/>
      <c r="G97" s="52"/>
      <c r="H97" s="52"/>
    </row>
    <row r="98" spans="1:8" x14ac:dyDescent="0.25">
      <c r="A98" s="67"/>
      <c r="B98" s="67"/>
      <c r="C98" s="52"/>
      <c r="D98" s="52"/>
      <c r="E98" s="52"/>
      <c r="F98" s="52"/>
      <c r="G98" s="52"/>
      <c r="H98" s="52"/>
    </row>
    <row r="99" spans="1:8" x14ac:dyDescent="0.25">
      <c r="A99" s="67"/>
      <c r="B99" s="67"/>
      <c r="C99" s="52"/>
      <c r="D99" s="52"/>
      <c r="E99" s="52"/>
      <c r="F99" s="52"/>
      <c r="G99" s="52"/>
      <c r="H99" s="52"/>
    </row>
    <row r="100" spans="1:8" x14ac:dyDescent="0.25">
      <c r="A100" s="67"/>
      <c r="B100" s="67"/>
      <c r="C100" s="52"/>
      <c r="D100" s="52"/>
      <c r="E100" s="52"/>
      <c r="F100" s="52"/>
      <c r="G100" s="52"/>
      <c r="H100" s="52"/>
    </row>
    <row r="101" spans="1:8" x14ac:dyDescent="0.25">
      <c r="A101" s="67"/>
      <c r="B101" s="67"/>
      <c r="C101" s="52"/>
      <c r="D101" s="52"/>
      <c r="E101" s="52"/>
      <c r="F101" s="52"/>
      <c r="G101" s="52"/>
      <c r="H101" s="52"/>
    </row>
    <row r="102" spans="1:8" x14ac:dyDescent="0.25">
      <c r="A102" s="67"/>
      <c r="B102" s="67"/>
      <c r="C102" s="52"/>
      <c r="D102" s="52"/>
      <c r="E102" s="52"/>
      <c r="F102" s="52"/>
      <c r="G102" s="52"/>
      <c r="H102" s="52"/>
    </row>
    <row r="103" spans="1:8" x14ac:dyDescent="0.25">
      <c r="A103" s="52"/>
      <c r="B103" s="52"/>
      <c r="C103" s="52"/>
      <c r="D103" s="52"/>
      <c r="E103" s="52"/>
      <c r="F103" s="52"/>
      <c r="G103" s="52"/>
      <c r="H103" s="52"/>
    </row>
    <row r="104" spans="1:8" x14ac:dyDescent="0.25">
      <c r="A104" s="52"/>
      <c r="B104" s="107"/>
      <c r="C104" s="52"/>
      <c r="D104" s="52"/>
      <c r="E104" s="52"/>
      <c r="F104" s="52"/>
      <c r="G104" s="52"/>
      <c r="H104" s="52"/>
    </row>
    <row r="105" spans="1:8" x14ac:dyDescent="0.25">
      <c r="A105" s="52"/>
      <c r="B105" s="52"/>
      <c r="C105" s="52"/>
      <c r="D105" s="52"/>
      <c r="E105" s="52"/>
      <c r="F105" s="52"/>
      <c r="G105" s="52"/>
      <c r="H105" s="52"/>
    </row>
    <row r="106" spans="1:8" x14ac:dyDescent="0.25">
      <c r="A106" s="52"/>
      <c r="B106" s="103"/>
      <c r="C106" s="102"/>
      <c r="D106" s="102"/>
      <c r="E106" s="102"/>
      <c r="F106" s="102"/>
      <c r="G106" s="102"/>
      <c r="H106" s="102"/>
    </row>
    <row r="107" spans="1:8" x14ac:dyDescent="0.25">
      <c r="A107" s="103"/>
      <c r="B107" s="103"/>
      <c r="C107" s="102"/>
      <c r="D107" s="102"/>
      <c r="E107" s="102"/>
      <c r="F107" s="102"/>
      <c r="G107" s="102"/>
      <c r="H107" s="102"/>
    </row>
    <row r="108" spans="1:8" x14ac:dyDescent="0.25">
      <c r="A108" s="13"/>
      <c r="B108" s="13"/>
      <c r="C108" s="11"/>
      <c r="D108" s="11"/>
      <c r="E108" s="11"/>
      <c r="F108" s="11"/>
      <c r="G108" s="11"/>
      <c r="H108" s="11"/>
    </row>
    <row r="109" spans="1:8" x14ac:dyDescent="0.25">
      <c r="A109" s="16"/>
      <c r="B109" s="46"/>
      <c r="C109" s="47"/>
      <c r="D109" s="47"/>
      <c r="E109" s="47"/>
      <c r="F109" s="47"/>
      <c r="G109" s="47"/>
      <c r="H109" s="4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34" workbookViewId="0">
      <selection activeCell="O21" sqref="O21"/>
    </sheetView>
  </sheetViews>
  <sheetFormatPr defaultRowHeight="15" x14ac:dyDescent="0.25"/>
  <cols>
    <col min="1" max="1" width="12.85546875" customWidth="1"/>
    <col min="2" max="2" width="27.5703125" customWidth="1"/>
    <col min="3" max="3" width="8.85546875" bestFit="1" customWidth="1"/>
  </cols>
  <sheetData>
    <row r="1" spans="1:8" x14ac:dyDescent="0.25">
      <c r="A1" s="16" t="s">
        <v>0</v>
      </c>
      <c r="B1" s="19"/>
      <c r="C1" s="18"/>
      <c r="D1" s="18"/>
      <c r="E1" s="18"/>
      <c r="F1" s="18"/>
      <c r="G1" s="83"/>
      <c r="H1" s="83"/>
    </row>
    <row r="2" spans="1:8" x14ac:dyDescent="0.25">
      <c r="A2" s="16" t="str">
        <f>[1]Sheet1!$A$2</f>
        <v>BUDGET 2024-2025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">
        <v>91</v>
      </c>
      <c r="B3" s="19"/>
      <c r="C3" s="18"/>
      <c r="D3" s="18"/>
      <c r="E3" s="18"/>
      <c r="F3" s="18"/>
      <c r="G3" s="83"/>
      <c r="H3" s="84"/>
    </row>
    <row r="4" spans="1:8" x14ac:dyDescent="0.25">
      <c r="A4" s="14"/>
      <c r="B4" s="14"/>
      <c r="C4" s="15"/>
      <c r="D4" s="15"/>
      <c r="E4" s="15"/>
      <c r="F4" s="15"/>
      <c r="G4" s="82"/>
      <c r="H4" s="82"/>
    </row>
    <row r="5" spans="1:8" x14ac:dyDescent="0.25">
      <c r="A5" s="20" t="s">
        <v>35</v>
      </c>
      <c r="B5" s="20" t="s">
        <v>36</v>
      </c>
      <c r="C5" s="21" t="str">
        <f>[1]Sheet1!F2</f>
        <v>2022-23</v>
      </c>
      <c r="D5" s="21" t="str">
        <f>[1]Sheet1!G2</f>
        <v>2022-23</v>
      </c>
      <c r="E5" s="21" t="str">
        <f>[1]Sheet1!H2</f>
        <v>2023-24</v>
      </c>
      <c r="F5" s="21" t="str">
        <f>[1]Sheet1!I2</f>
        <v>2023-24</v>
      </c>
      <c r="G5" s="21" t="str">
        <f>[1]Sheet1!J2</f>
        <v>2023-24</v>
      </c>
      <c r="H5" s="21" t="str">
        <f>[1]Sheet1!K2</f>
        <v>2024-25</v>
      </c>
    </row>
    <row r="6" spans="1:8" x14ac:dyDescent="0.25">
      <c r="A6" s="20" t="s">
        <v>37</v>
      </c>
      <c r="B6" s="20"/>
      <c r="C6" s="21" t="str">
        <f>[1]Sheet1!F3</f>
        <v>REVISED</v>
      </c>
      <c r="D6" s="21" t="str">
        <f>[1]Sheet1!G3</f>
        <v>ACTUAL</v>
      </c>
      <c r="E6" s="21" t="str">
        <f>[1]Sheet1!H3</f>
        <v>ADOPTED</v>
      </c>
      <c r="F6" s="21" t="str">
        <f>[1]Sheet1!I3</f>
        <v>ACTUAL</v>
      </c>
      <c r="G6" s="21" t="str">
        <f>[1]Sheet1!J3</f>
        <v xml:space="preserve"> REVISED </v>
      </c>
      <c r="H6" s="21" t="str">
        <f>[1]Sheet1!K3</f>
        <v>PROPOSED</v>
      </c>
    </row>
    <row r="7" spans="1:8" ht="15.75" thickBot="1" x14ac:dyDescent="0.3">
      <c r="A7" s="22" t="s">
        <v>4</v>
      </c>
      <c r="B7" s="22"/>
      <c r="C7" s="23" t="str">
        <f>[1]Sheet1!F4</f>
        <v xml:space="preserve"> BUDGET</v>
      </c>
      <c r="D7" s="23"/>
      <c r="E7" s="23" t="str">
        <f>[1]Sheet1!H4</f>
        <v xml:space="preserve"> BUDGET</v>
      </c>
      <c r="F7" s="23" t="str">
        <f>[1]Sheet1!I4</f>
        <v>SIX MONTHS</v>
      </c>
      <c r="G7" s="23" t="str">
        <f>[1]Sheet1!J4</f>
        <v xml:space="preserve"> BUDGET</v>
      </c>
      <c r="H7" s="23" t="str">
        <f>[1]Sheet1!K4</f>
        <v xml:space="preserve"> BUDGET</v>
      </c>
    </row>
    <row r="8" spans="1:8" ht="15.75" thickTop="1" x14ac:dyDescent="0.25">
      <c r="A8" s="27" t="str">
        <f>'[15]01-16-42'!A10</f>
        <v xml:space="preserve"> 01-5101-16-42                          </v>
      </c>
      <c r="B8" s="27" t="str">
        <f>'[15]01-16-42'!B10</f>
        <v xml:space="preserve"> SALARIES             </v>
      </c>
      <c r="C8" s="27">
        <f>'[15]01-16-42'!E10</f>
        <v>409197</v>
      </c>
      <c r="D8" s="27">
        <f>'[15]01-16-42'!F10</f>
        <v>364553.51</v>
      </c>
      <c r="E8" s="27">
        <f>'[15]01-16-42'!G10</f>
        <v>440040</v>
      </c>
      <c r="F8" s="27">
        <f>'[15]01-16-42'!H10</f>
        <v>172155.99</v>
      </c>
      <c r="G8" s="27">
        <f>'[15]01-16-42'!I10</f>
        <v>416367</v>
      </c>
      <c r="H8" s="27">
        <f>'[15]01-16-42'!J10</f>
        <v>452035</v>
      </c>
    </row>
    <row r="9" spans="1:8" x14ac:dyDescent="0.25">
      <c r="A9" s="27" t="str">
        <f>'[15]01-16-42'!A11</f>
        <v xml:space="preserve"> 01-5105-16-42                          </v>
      </c>
      <c r="B9" s="27" t="str">
        <f>'[15]01-16-42'!B11</f>
        <v xml:space="preserve"> SALARIES-POOL        </v>
      </c>
      <c r="C9" s="27">
        <f>'[15]01-16-42'!E11</f>
        <v>104568</v>
      </c>
      <c r="D9" s="27">
        <f>'[15]01-16-42'!F11</f>
        <v>91186.95</v>
      </c>
      <c r="E9" s="27">
        <f>'[15]01-16-42'!G11</f>
        <v>101540</v>
      </c>
      <c r="F9" s="27">
        <f>'[15]01-16-42'!H11</f>
        <v>14760.24</v>
      </c>
      <c r="G9" s="27">
        <f>'[15]01-16-42'!I11</f>
        <v>131601</v>
      </c>
      <c r="H9" s="27">
        <f>'[15]01-16-42'!J11</f>
        <v>112025</v>
      </c>
    </row>
    <row r="10" spans="1:8" x14ac:dyDescent="0.25">
      <c r="A10" s="27" t="str">
        <f>'[15]01-16-42'!A12</f>
        <v xml:space="preserve"> 01-5106-16-42                          </v>
      </c>
      <c r="B10" s="27" t="str">
        <f>'[15]01-16-42'!B12</f>
        <v xml:space="preserve"> OVERTIME             </v>
      </c>
      <c r="C10" s="27">
        <f>'[15]01-16-42'!E12</f>
        <v>20200</v>
      </c>
      <c r="D10" s="27">
        <f>'[15]01-16-42'!F12</f>
        <v>13247</v>
      </c>
      <c r="E10" s="27">
        <f>'[15]01-16-42'!G12</f>
        <v>20200</v>
      </c>
      <c r="F10" s="27">
        <f>'[15]01-16-42'!H12</f>
        <v>6243.14</v>
      </c>
      <c r="G10" s="27">
        <f>'[15]01-16-42'!I12</f>
        <v>20200</v>
      </c>
      <c r="H10" s="27">
        <f>'[15]01-16-42'!J12</f>
        <v>20200</v>
      </c>
    </row>
    <row r="11" spans="1:8" x14ac:dyDescent="0.25">
      <c r="A11" s="27" t="str">
        <f>'[15]01-16-42'!A13</f>
        <v xml:space="preserve"> 01-5107-16-42                          </v>
      </c>
      <c r="B11" s="27" t="str">
        <f>'[15]01-16-42'!B13</f>
        <v xml:space="preserve"> HOLIDAY PAY          </v>
      </c>
      <c r="C11" s="27">
        <f>'[15]01-16-42'!E13</f>
        <v>1055</v>
      </c>
      <c r="D11" s="27">
        <f>'[15]01-16-42'!F13</f>
        <v>630.49</v>
      </c>
      <c r="E11" s="27">
        <f>'[15]01-16-42'!G13</f>
        <v>1055</v>
      </c>
      <c r="F11" s="27">
        <f>'[15]01-16-42'!H13</f>
        <v>220.86</v>
      </c>
      <c r="G11" s="27">
        <f>'[15]01-16-42'!I13</f>
        <v>1055</v>
      </c>
      <c r="H11" s="27">
        <f>'[15]01-16-42'!J13</f>
        <v>1055</v>
      </c>
    </row>
    <row r="12" spans="1:8" x14ac:dyDescent="0.25">
      <c r="A12" s="27" t="str">
        <f>'[15]01-16-42'!A14</f>
        <v xml:space="preserve"> 01-5110-16-42                          </v>
      </c>
      <c r="B12" s="27" t="str">
        <f>'[15]01-16-42'!B14</f>
        <v xml:space="preserve"> LONGEVITY            </v>
      </c>
      <c r="C12" s="27">
        <f>'[15]01-16-42'!E14</f>
        <v>3780</v>
      </c>
      <c r="D12" s="27">
        <f>'[15]01-16-42'!F14</f>
        <v>3780</v>
      </c>
      <c r="E12" s="27">
        <f>'[15]01-16-42'!G14</f>
        <v>3780</v>
      </c>
      <c r="F12" s="27">
        <f>'[15]01-16-42'!H14</f>
        <v>5665</v>
      </c>
      <c r="G12" s="27">
        <f>'[15]01-16-42'!I14</f>
        <v>5665</v>
      </c>
      <c r="H12" s="27">
        <f>'[15]01-16-42'!J14</f>
        <v>3600</v>
      </c>
    </row>
    <row r="13" spans="1:8" x14ac:dyDescent="0.25">
      <c r="A13" s="27" t="str">
        <f>'[15]01-16-42'!A15</f>
        <v xml:space="preserve"> 01-5111-16-42                          </v>
      </c>
      <c r="B13" s="27" t="str">
        <f>'[15]01-16-42'!B15</f>
        <v xml:space="preserve"> RETIREMENT           </v>
      </c>
      <c r="C13" s="27">
        <f>'[15]01-16-42'!E15</f>
        <v>49084</v>
      </c>
      <c r="D13" s="27">
        <f>'[15]01-16-42'!F15</f>
        <v>46515.69</v>
      </c>
      <c r="E13" s="27">
        <f>'[15]01-16-42'!G15</f>
        <v>54936</v>
      </c>
      <c r="F13" s="27">
        <f>'[15]01-16-42'!H15</f>
        <v>23805.38</v>
      </c>
      <c r="G13" s="27">
        <f>'[15]01-16-42'!I15</f>
        <v>52374</v>
      </c>
      <c r="H13" s="27">
        <f>'[15]01-16-42'!J15</f>
        <v>57784</v>
      </c>
    </row>
    <row r="14" spans="1:8" x14ac:dyDescent="0.25">
      <c r="A14" s="27" t="str">
        <f>'[15]01-16-42'!A16</f>
        <v xml:space="preserve"> 01-5112-16-42                          </v>
      </c>
      <c r="B14" s="27" t="str">
        <f>'[15]01-16-42'!B16</f>
        <v xml:space="preserve"> FICA                 </v>
      </c>
      <c r="C14" s="27">
        <f>'[15]01-16-42'!E16</f>
        <v>41522</v>
      </c>
      <c r="D14" s="27">
        <f>'[15]01-16-42'!F16</f>
        <v>36351.769999999997</v>
      </c>
      <c r="E14" s="27">
        <f>'[15]01-16-42'!G16</f>
        <v>43833</v>
      </c>
      <c r="F14" s="27">
        <f>'[15]01-16-42'!H16</f>
        <v>15243.14</v>
      </c>
      <c r="G14" s="27">
        <f>'[15]01-16-42'!I16</f>
        <v>44168</v>
      </c>
      <c r="H14" s="27">
        <f>'[15]01-16-42'!J16</f>
        <v>45485</v>
      </c>
    </row>
    <row r="15" spans="1:8" x14ac:dyDescent="0.25">
      <c r="A15" s="27" t="str">
        <f>'[15]01-16-42'!A17</f>
        <v xml:space="preserve"> 01-5114-16-42                          </v>
      </c>
      <c r="B15" s="27" t="str">
        <f>'[15]01-16-42'!B17</f>
        <v xml:space="preserve"> UNEMPLOYMENT BENEFIT </v>
      </c>
      <c r="C15" s="27">
        <f>'[15]01-16-42'!E17</f>
        <v>0</v>
      </c>
      <c r="D15" s="27">
        <f>'[15]01-16-42'!F17</f>
        <v>0</v>
      </c>
      <c r="E15" s="27">
        <f>'[15]01-16-42'!G17</f>
        <v>0</v>
      </c>
      <c r="F15" s="27">
        <f>'[15]01-16-42'!H17</f>
        <v>0</v>
      </c>
      <c r="G15" s="27">
        <f>'[15]01-16-42'!I17</f>
        <v>0</v>
      </c>
      <c r="H15" s="27">
        <f>'[15]01-16-42'!J17</f>
        <v>0</v>
      </c>
    </row>
    <row r="16" spans="1:8" x14ac:dyDescent="0.25">
      <c r="A16" s="27" t="str">
        <f>'[15]01-16-42'!A18</f>
        <v xml:space="preserve"> 01-5116-16-42                          </v>
      </c>
      <c r="B16" s="27" t="str">
        <f>'[15]01-16-42'!B18</f>
        <v xml:space="preserve"> HEALTH/LIFE INSURANC </v>
      </c>
      <c r="C16" s="27">
        <f>'[15]01-16-42'!E18</f>
        <v>65276</v>
      </c>
      <c r="D16" s="27">
        <f>'[15]01-16-42'!F18</f>
        <v>64568.14</v>
      </c>
      <c r="E16" s="27">
        <f>'[15]01-16-42'!G18</f>
        <v>70253</v>
      </c>
      <c r="F16" s="27">
        <f>'[15]01-16-42'!H18</f>
        <v>30723.75</v>
      </c>
      <c r="G16" s="27">
        <f>'[15]01-16-42'!I18</f>
        <v>65014</v>
      </c>
      <c r="H16" s="27">
        <f>'[15]01-16-42'!J18</f>
        <v>80077</v>
      </c>
    </row>
    <row r="17" spans="1:8" x14ac:dyDescent="0.25">
      <c r="A17" s="27" t="str">
        <f>'[15]01-16-42'!A19</f>
        <v xml:space="preserve"> 01-5118-16-42                          </v>
      </c>
      <c r="B17" s="27" t="str">
        <f>'[15]01-16-42'!B19</f>
        <v xml:space="preserve"> WORKER COMPENSATION  </v>
      </c>
      <c r="C17" s="27">
        <f>'[15]01-16-42'!E19</f>
        <v>10336</v>
      </c>
      <c r="D17" s="27">
        <f>'[15]01-16-42'!F19</f>
        <v>9040.67</v>
      </c>
      <c r="E17" s="27">
        <f>'[15]01-16-42'!G19</f>
        <v>10084</v>
      </c>
      <c r="F17" s="27">
        <f>'[15]01-16-42'!H19</f>
        <v>3543.29</v>
      </c>
      <c r="G17" s="27">
        <f>'[15]01-16-42'!I19</f>
        <v>10214</v>
      </c>
      <c r="H17" s="27">
        <f>'[15]01-16-42'!J19</f>
        <v>7492</v>
      </c>
    </row>
    <row r="18" spans="1:8" x14ac:dyDescent="0.25">
      <c r="A18" s="27" t="str">
        <f>'[15]01-16-42'!A20</f>
        <v xml:space="preserve"> 01-5119-16-42                          </v>
      </c>
      <c r="B18" s="27" t="str">
        <f>'[15]01-16-42'!B20</f>
        <v xml:space="preserve"> OTHER PAYROLL EXPENS </v>
      </c>
      <c r="C18" s="27">
        <f>'[15]01-16-42'!E20</f>
        <v>810</v>
      </c>
      <c r="D18" s="27">
        <f>'[15]01-16-42'!F20</f>
        <v>807.52</v>
      </c>
      <c r="E18" s="27">
        <f>'[15]01-16-42'!G20</f>
        <v>860</v>
      </c>
      <c r="F18" s="27">
        <f>'[15]01-16-42'!H20</f>
        <v>410.31</v>
      </c>
      <c r="G18" s="27">
        <f>'[15]01-16-42'!I20</f>
        <v>768</v>
      </c>
      <c r="H18" s="27">
        <f>'[15]01-16-42'!J20</f>
        <v>660</v>
      </c>
    </row>
    <row r="19" spans="1:8" x14ac:dyDescent="0.25">
      <c r="A19" s="25"/>
      <c r="B19" s="25" t="s">
        <v>57</v>
      </c>
      <c r="C19" s="26">
        <f t="shared" ref="C19:H19" si="0">SUM(C8:C18)</f>
        <v>705828</v>
      </c>
      <c r="D19" s="26">
        <f t="shared" si="0"/>
        <v>630681.74000000011</v>
      </c>
      <c r="E19" s="26">
        <f t="shared" si="0"/>
        <v>746581</v>
      </c>
      <c r="F19" s="26">
        <f t="shared" si="0"/>
        <v>272771.09999999998</v>
      </c>
      <c r="G19" s="26">
        <f t="shared" si="0"/>
        <v>747426</v>
      </c>
      <c r="H19" s="26">
        <f t="shared" si="0"/>
        <v>780413</v>
      </c>
    </row>
    <row r="20" spans="1:8" x14ac:dyDescent="0.25">
      <c r="A20" s="27" t="str">
        <f>'[15]01-16-42'!A22</f>
        <v xml:space="preserve"> 01-5200-16-42                          </v>
      </c>
      <c r="B20" s="27" t="str">
        <f>'[15]01-16-42'!B22</f>
        <v xml:space="preserve"> PROCUREMENT CARD - D </v>
      </c>
      <c r="C20" s="27">
        <f>'[15]01-16-42'!E22</f>
        <v>925</v>
      </c>
      <c r="D20" s="27">
        <f>'[15]01-16-42'!F22</f>
        <v>0</v>
      </c>
      <c r="E20" s="27">
        <f>'[15]01-16-42'!G22</f>
        <v>0</v>
      </c>
      <c r="F20" s="27">
        <f>'[15]01-16-42'!H22</f>
        <v>0</v>
      </c>
      <c r="G20" s="27">
        <f>'[15]01-16-42'!I22</f>
        <v>0</v>
      </c>
      <c r="H20" s="27">
        <f>'[15]01-16-42'!J22</f>
        <v>0</v>
      </c>
    </row>
    <row r="21" spans="1:8" x14ac:dyDescent="0.25">
      <c r="A21" s="27" t="str">
        <f>'[15]01-16-42'!A23</f>
        <v xml:space="preserve"> 01-5201-16-42                          </v>
      </c>
      <c r="B21" s="27" t="str">
        <f>'[15]01-16-42'!B23</f>
        <v xml:space="preserve"> OFFICE SUPPLIES      </v>
      </c>
      <c r="C21" s="27">
        <f>'[15]01-16-42'!E23</f>
        <v>610</v>
      </c>
      <c r="D21" s="27">
        <f>'[15]01-16-42'!F23</f>
        <v>643.85</v>
      </c>
      <c r="E21" s="27">
        <f>'[15]01-16-42'!G23</f>
        <v>610</v>
      </c>
      <c r="F21" s="27">
        <f>'[15]01-16-42'!H23</f>
        <v>187.78</v>
      </c>
      <c r="G21" s="27">
        <f>'[15]01-16-42'!I23</f>
        <v>610</v>
      </c>
      <c r="H21" s="27">
        <f>'[15]01-16-42'!J23</f>
        <v>610</v>
      </c>
    </row>
    <row r="22" spans="1:8" x14ac:dyDescent="0.25">
      <c r="A22" s="27" t="str">
        <f>'[15]01-16-42'!A24</f>
        <v xml:space="preserve"> 01-5202-16-42                          </v>
      </c>
      <c r="B22" s="27" t="str">
        <f>'[15]01-16-42'!B24</f>
        <v xml:space="preserve"> POSTAGE              </v>
      </c>
      <c r="C22" s="27">
        <f>'[15]01-16-42'!E24</f>
        <v>600</v>
      </c>
      <c r="D22" s="27">
        <f>'[15]01-16-42'!F24</f>
        <v>333.55</v>
      </c>
      <c r="E22" s="27">
        <f>'[15]01-16-42'!G24</f>
        <v>600</v>
      </c>
      <c r="F22" s="27">
        <f>'[15]01-16-42'!H24</f>
        <v>0</v>
      </c>
      <c r="G22" s="27">
        <f>'[15]01-16-42'!I24</f>
        <v>600</v>
      </c>
      <c r="H22" s="27">
        <f>'[15]01-16-42'!J24</f>
        <v>600</v>
      </c>
    </row>
    <row r="23" spans="1:8" x14ac:dyDescent="0.25">
      <c r="A23" s="27" t="str">
        <f>'[15]01-16-42'!A25</f>
        <v xml:space="preserve"> 01-5206-16-42                          </v>
      </c>
      <c r="B23" s="27" t="str">
        <f>'[15]01-16-42'!B25</f>
        <v xml:space="preserve"> FUELS OILS LUBRICANT </v>
      </c>
      <c r="C23" s="27">
        <f>'[15]01-16-42'!E25</f>
        <v>17600</v>
      </c>
      <c r="D23" s="27">
        <f>'[15]01-16-42'!F25</f>
        <v>23471</v>
      </c>
      <c r="E23" s="27">
        <f>'[15]01-16-42'!G25</f>
        <v>19000</v>
      </c>
      <c r="F23" s="27">
        <f>'[15]01-16-42'!H25</f>
        <v>8112.79</v>
      </c>
      <c r="G23" s="27">
        <f>'[15]01-16-42'!I25</f>
        <v>19000</v>
      </c>
      <c r="H23" s="27">
        <f>'[15]01-16-42'!J25</f>
        <v>19000</v>
      </c>
    </row>
    <row r="24" spans="1:8" x14ac:dyDescent="0.25">
      <c r="A24" s="27" t="str">
        <f>'[15]01-16-42'!A26</f>
        <v xml:space="preserve"> 01-5207-16-42                          </v>
      </c>
      <c r="B24" s="27" t="str">
        <f>'[15]01-16-42'!B26</f>
        <v xml:space="preserve"> SMALL TOOLS AND INST </v>
      </c>
      <c r="C24" s="27">
        <f>'[15]01-16-42'!E26</f>
        <v>1500</v>
      </c>
      <c r="D24" s="27">
        <f>'[15]01-16-42'!F26</f>
        <v>1590.48</v>
      </c>
      <c r="E24" s="27">
        <f>'[15]01-16-42'!G26</f>
        <v>1500</v>
      </c>
      <c r="F24" s="27">
        <f>'[15]01-16-42'!H26</f>
        <v>1594.43</v>
      </c>
      <c r="G24" s="27">
        <f>'[15]01-16-42'!I26</f>
        <v>2000</v>
      </c>
      <c r="H24" s="27">
        <f>'[15]01-16-42'!J26</f>
        <v>200</v>
      </c>
    </row>
    <row r="25" spans="1:8" x14ac:dyDescent="0.25">
      <c r="A25" s="27" t="str">
        <f>'[15]01-16-42'!A27</f>
        <v xml:space="preserve"> 01-5208-16-42                          </v>
      </c>
      <c r="B25" s="27" t="str">
        <f>'[15]01-16-42'!B27</f>
        <v xml:space="preserve"> CLEANING SUPPLIES    </v>
      </c>
      <c r="C25" s="27">
        <f>'[15]01-16-42'!E27</f>
        <v>6160</v>
      </c>
      <c r="D25" s="27">
        <f>'[15]01-16-42'!F27</f>
        <v>6239.42</v>
      </c>
      <c r="E25" s="27">
        <f>'[15]01-16-42'!G27</f>
        <v>6160</v>
      </c>
      <c r="F25" s="27">
        <f>'[15]01-16-42'!H27</f>
        <v>269.12</v>
      </c>
      <c r="G25" s="27">
        <f>'[15]01-16-42'!I27</f>
        <v>5500</v>
      </c>
      <c r="H25" s="27">
        <f>'[15]01-16-42'!J27</f>
        <v>5500</v>
      </c>
    </row>
    <row r="26" spans="1:8" x14ac:dyDescent="0.25">
      <c r="A26" s="27" t="str">
        <f>'[15]01-16-42'!A28</f>
        <v xml:space="preserve"> 01-5209-16-42                          </v>
      </c>
      <c r="B26" s="27" t="str">
        <f>'[15]01-16-42'!B28</f>
        <v xml:space="preserve"> CHEMICAL/MEDICAL SUP </v>
      </c>
      <c r="C26" s="27">
        <f>'[15]01-16-42'!E28</f>
        <v>500</v>
      </c>
      <c r="D26" s="27">
        <f>'[15]01-16-42'!F28</f>
        <v>186.09</v>
      </c>
      <c r="E26" s="27">
        <f>'[15]01-16-42'!G28</f>
        <v>500</v>
      </c>
      <c r="F26" s="27">
        <f>'[15]01-16-42'!H28</f>
        <v>0</v>
      </c>
      <c r="G26" s="27">
        <f>'[15]01-16-42'!I28</f>
        <v>500</v>
      </c>
      <c r="H26" s="27">
        <f>'[15]01-16-42'!J28</f>
        <v>500</v>
      </c>
    </row>
    <row r="27" spans="1:8" x14ac:dyDescent="0.25">
      <c r="A27" s="27" t="str">
        <f>'[15]01-16-42'!A29</f>
        <v xml:space="preserve"> 01-5212-16-42                          </v>
      </c>
      <c r="B27" s="27" t="str">
        <f>'[15]01-16-42'!B29</f>
        <v xml:space="preserve"> BOTANICAL AND AGRICU </v>
      </c>
      <c r="C27" s="27">
        <f>'[15]01-16-42'!E29</f>
        <v>775</v>
      </c>
      <c r="D27" s="27">
        <f>'[15]01-16-42'!F29</f>
        <v>0</v>
      </c>
      <c r="E27" s="27">
        <f>'[15]01-16-42'!G29</f>
        <v>1700</v>
      </c>
      <c r="F27" s="27">
        <f>'[15]01-16-42'!H29</f>
        <v>0</v>
      </c>
      <c r="G27" s="27">
        <f>'[15]01-16-42'!I29</f>
        <v>1700</v>
      </c>
      <c r="H27" s="27">
        <f>'[15]01-16-42'!J29</f>
        <v>1700</v>
      </c>
    </row>
    <row r="28" spans="1:8" x14ac:dyDescent="0.25">
      <c r="A28" s="27" t="str">
        <f>'[15]01-16-42'!A30</f>
        <v xml:space="preserve"> 01-5213-16-42                          </v>
      </c>
      <c r="B28" s="27" t="str">
        <f>'[15]01-16-42'!B30</f>
        <v xml:space="preserve"> POOL CONCESSION SUPP </v>
      </c>
      <c r="C28" s="27">
        <f>'[15]01-16-42'!E30</f>
        <v>5500</v>
      </c>
      <c r="D28" s="27">
        <f>'[15]01-16-42'!F30</f>
        <v>6018.02</v>
      </c>
      <c r="E28" s="27">
        <f>'[15]01-16-42'!G30</f>
        <v>5500</v>
      </c>
      <c r="F28" s="27">
        <f>'[15]01-16-42'!H30</f>
        <v>0</v>
      </c>
      <c r="G28" s="27">
        <f>'[15]01-16-42'!I30</f>
        <v>5500</v>
      </c>
      <c r="H28" s="27">
        <f>'[15]01-16-42'!J30</f>
        <v>5500</v>
      </c>
    </row>
    <row r="29" spans="1:8" x14ac:dyDescent="0.25">
      <c r="A29" s="27" t="str">
        <f>'[15]01-16-42'!A31</f>
        <v xml:space="preserve"> 01-5256-16-42                          </v>
      </c>
      <c r="B29" s="27" t="str">
        <f>'[15]01-16-42'!B31</f>
        <v xml:space="preserve"> POOL CHEMICALS       </v>
      </c>
      <c r="C29" s="27">
        <f>'[15]01-16-42'!E31</f>
        <v>24000</v>
      </c>
      <c r="D29" s="27">
        <f>'[15]01-16-42'!F31</f>
        <v>25775.11</v>
      </c>
      <c r="E29" s="27">
        <f>'[15]01-16-42'!G31</f>
        <v>25000</v>
      </c>
      <c r="F29" s="27">
        <f>'[15]01-16-42'!H31</f>
        <v>644.24</v>
      </c>
      <c r="G29" s="27">
        <f>'[15]01-16-42'!I31</f>
        <v>25000</v>
      </c>
      <c r="H29" s="27">
        <f>'[15]01-16-42'!J31</f>
        <v>25000</v>
      </c>
    </row>
    <row r="30" spans="1:8" x14ac:dyDescent="0.25">
      <c r="A30" s="27" t="str">
        <f>'[15]01-16-42'!A32</f>
        <v xml:space="preserve"> 01-5257-16-42                          </v>
      </c>
      <c r="B30" s="27" t="str">
        <f>'[15]01-16-42'!B32</f>
        <v xml:space="preserve"> POOL SUPPLIES        </v>
      </c>
      <c r="C30" s="27">
        <f>'[15]01-16-42'!E32</f>
        <v>3500</v>
      </c>
      <c r="D30" s="27">
        <f>'[15]01-16-42'!F32</f>
        <v>4657.53</v>
      </c>
      <c r="E30" s="27">
        <f>'[15]01-16-42'!G32</f>
        <v>3500</v>
      </c>
      <c r="F30" s="27">
        <f>'[15]01-16-42'!H32</f>
        <v>768.29</v>
      </c>
      <c r="G30" s="27">
        <f>'[15]01-16-42'!I32</f>
        <v>3500</v>
      </c>
      <c r="H30" s="27">
        <f>'[15]01-16-42'!J32</f>
        <v>3500</v>
      </c>
    </row>
    <row r="31" spans="1:8" x14ac:dyDescent="0.25">
      <c r="A31" s="27" t="str">
        <f>'[15]01-16-42'!A33</f>
        <v xml:space="preserve"> 01-5299-16-42                          </v>
      </c>
      <c r="B31" s="27" t="str">
        <f>'[15]01-16-42'!B33</f>
        <v xml:space="preserve"> MISCELLANEOUS SUPPLI </v>
      </c>
      <c r="C31" s="27">
        <f>'[15]01-16-42'!E33</f>
        <v>7200</v>
      </c>
      <c r="D31" s="27">
        <f>'[15]01-16-42'!F33</f>
        <v>7176.71</v>
      </c>
      <c r="E31" s="27">
        <f>'[15]01-16-42'!G33</f>
        <v>7200</v>
      </c>
      <c r="F31" s="27">
        <f>'[15]01-16-42'!H33</f>
        <v>1981.02</v>
      </c>
      <c r="G31" s="27">
        <f>'[15]01-16-42'!I33</f>
        <v>7200</v>
      </c>
      <c r="H31" s="27">
        <f>'[15]01-16-42'!J33</f>
        <v>7200</v>
      </c>
    </row>
    <row r="32" spans="1:8" x14ac:dyDescent="0.25">
      <c r="A32" s="25"/>
      <c r="B32" s="25" t="s">
        <v>39</v>
      </c>
      <c r="C32" s="26">
        <f>SUM(C20:C31)</f>
        <v>68870</v>
      </c>
      <c r="D32" s="26">
        <f t="shared" ref="D32:H32" si="1">SUM(D20:D31)</f>
        <v>76091.760000000009</v>
      </c>
      <c r="E32" s="26">
        <f t="shared" si="1"/>
        <v>71270</v>
      </c>
      <c r="F32" s="26">
        <f t="shared" si="1"/>
        <v>13557.670000000002</v>
      </c>
      <c r="G32" s="26">
        <f t="shared" si="1"/>
        <v>71110</v>
      </c>
      <c r="H32" s="26">
        <f t="shared" si="1"/>
        <v>69310</v>
      </c>
    </row>
    <row r="33" spans="1:8" x14ac:dyDescent="0.25">
      <c r="A33" s="27" t="str">
        <f>'[15]01-16-42'!A35</f>
        <v xml:space="preserve"> 01-5302-16-42                          </v>
      </c>
      <c r="B33" s="27" t="str">
        <f>'[15]01-16-42'!B35</f>
        <v xml:space="preserve"> BUILDING MAINTENANCE </v>
      </c>
      <c r="C33" s="27">
        <f>'[15]01-16-42'!E35</f>
        <v>11000</v>
      </c>
      <c r="D33" s="27">
        <f>'[15]01-16-42'!F35</f>
        <v>11442.16</v>
      </c>
      <c r="E33" s="27">
        <f>'[15]01-16-42'!G35</f>
        <v>11000</v>
      </c>
      <c r="F33" s="27">
        <f>'[15]01-16-42'!H35</f>
        <v>5361.94</v>
      </c>
      <c r="G33" s="27">
        <f>'[15]01-16-42'!I35</f>
        <v>11000</v>
      </c>
      <c r="H33" s="27">
        <f>'[15]01-16-42'!J35</f>
        <v>11000</v>
      </c>
    </row>
    <row r="34" spans="1:8" x14ac:dyDescent="0.25">
      <c r="A34" s="27" t="str">
        <f>'[15]01-16-42'!A36</f>
        <v xml:space="preserve"> 01-5303-16-42                          </v>
      </c>
      <c r="B34" s="27" t="str">
        <f>'[15]01-16-42'!B36</f>
        <v xml:space="preserve"> GROUNDS MAINTENANCE  </v>
      </c>
      <c r="C34" s="27">
        <f>'[15]01-16-42'!E36</f>
        <v>25600</v>
      </c>
      <c r="D34" s="27">
        <f>'[15]01-16-42'!F36</f>
        <v>26417.78</v>
      </c>
      <c r="E34" s="27">
        <f>'[15]01-16-42'!G36</f>
        <v>25600</v>
      </c>
      <c r="F34" s="27">
        <f>'[15]01-16-42'!H36</f>
        <v>15350.26</v>
      </c>
      <c r="G34" s="27">
        <f>'[15]01-16-42'!I36</f>
        <v>25000</v>
      </c>
      <c r="H34" s="27">
        <f>'[15]01-16-42'!J36</f>
        <v>30000</v>
      </c>
    </row>
    <row r="35" spans="1:8" x14ac:dyDescent="0.25">
      <c r="A35" s="27" t="str">
        <f>'[15]01-16-42'!A37</f>
        <v xml:space="preserve"> 01-5304-16-42                          </v>
      </c>
      <c r="B35" s="27" t="str">
        <f>'[15]01-16-42'!B37</f>
        <v xml:space="preserve"> MACHINERY &amp; EQUIPMEN </v>
      </c>
      <c r="C35" s="27">
        <f>'[15]01-16-42'!E37</f>
        <v>19600</v>
      </c>
      <c r="D35" s="27">
        <f>'[15]01-16-42'!F37</f>
        <v>20401.41</v>
      </c>
      <c r="E35" s="27">
        <f>'[15]01-16-42'!G37</f>
        <v>19600</v>
      </c>
      <c r="F35" s="27">
        <f>'[15]01-16-42'!H37</f>
        <v>6902.89</v>
      </c>
      <c r="G35" s="27">
        <f>'[15]01-16-42'!I37</f>
        <v>19600</v>
      </c>
      <c r="H35" s="27">
        <f>'[15]01-16-42'!J37</f>
        <v>19500</v>
      </c>
    </row>
    <row r="36" spans="1:8" x14ac:dyDescent="0.25">
      <c r="A36" s="27" t="str">
        <f>'[15]01-16-42'!A38</f>
        <v xml:space="preserve"> 01-5305-16-42                          </v>
      </c>
      <c r="B36" s="27" t="str">
        <f>'[15]01-16-42'!B38</f>
        <v xml:space="preserve"> VEHICLE MAINTENANCE  </v>
      </c>
      <c r="C36" s="27">
        <f>'[15]01-16-42'!E38</f>
        <v>8700</v>
      </c>
      <c r="D36" s="27">
        <f>'[15]01-16-42'!F38</f>
        <v>8846.91</v>
      </c>
      <c r="E36" s="27">
        <f>'[15]01-16-42'!G38</f>
        <v>8700</v>
      </c>
      <c r="F36" s="27">
        <f>'[15]01-16-42'!H38</f>
        <v>4034.43</v>
      </c>
      <c r="G36" s="27">
        <f>'[15]01-16-42'!I38</f>
        <v>8700</v>
      </c>
      <c r="H36" s="27">
        <f>'[15]01-16-42'!J38</f>
        <v>8700</v>
      </c>
    </row>
    <row r="37" spans="1:8" x14ac:dyDescent="0.25">
      <c r="A37" s="27" t="str">
        <f>'[15]01-16-42'!A39</f>
        <v xml:space="preserve"> 01-5307-16-42                          </v>
      </c>
      <c r="B37" s="27" t="str">
        <f>'[15]01-16-42'!B39</f>
        <v xml:space="preserve"> PARKS AND REC MAINTE </v>
      </c>
      <c r="C37" s="27">
        <f>'[15]01-16-42'!E39</f>
        <v>2500</v>
      </c>
      <c r="D37" s="27">
        <f>'[15]01-16-42'!F39</f>
        <v>2617.29</v>
      </c>
      <c r="E37" s="27">
        <f>'[15]01-16-42'!G39</f>
        <v>2500</v>
      </c>
      <c r="F37" s="27">
        <f>'[15]01-16-42'!H39</f>
        <v>1444.63</v>
      </c>
      <c r="G37" s="27">
        <f>'[15]01-16-42'!I39</f>
        <v>2500</v>
      </c>
      <c r="H37" s="27">
        <f>'[15]01-16-42'!J39</f>
        <v>2500</v>
      </c>
    </row>
    <row r="38" spans="1:8" x14ac:dyDescent="0.25">
      <c r="A38" s="27" t="str">
        <f>'[15]01-16-42'!A40</f>
        <v xml:space="preserve"> 01-5308-16-42                          </v>
      </c>
      <c r="B38" s="27" t="str">
        <f>'[15]01-16-42'!B40</f>
        <v xml:space="preserve"> WATER/SEWER MAINS MA </v>
      </c>
      <c r="C38" s="27">
        <f>'[15]01-16-42'!E40</f>
        <v>450</v>
      </c>
      <c r="D38" s="27">
        <f>'[15]01-16-42'!F40</f>
        <v>2948.3</v>
      </c>
      <c r="E38" s="27">
        <f>'[15]01-16-42'!G40</f>
        <v>450</v>
      </c>
      <c r="F38" s="27">
        <f>'[15]01-16-42'!H40</f>
        <v>0</v>
      </c>
      <c r="G38" s="27">
        <f>'[15]01-16-42'!I40</f>
        <v>450</v>
      </c>
      <c r="H38" s="27">
        <f>'[15]01-16-42'!J40</f>
        <v>450</v>
      </c>
    </row>
    <row r="39" spans="1:8" x14ac:dyDescent="0.25">
      <c r="A39" s="27" t="str">
        <f>'[15]01-16-42'!A41</f>
        <v xml:space="preserve"> 01-5309-16-42                          </v>
      </c>
      <c r="B39" s="27" t="str">
        <f>'[15]01-16-42'!B41</f>
        <v xml:space="preserve"> OFFICE EQUIPMENT MAI </v>
      </c>
      <c r="C39" s="27">
        <f>'[15]01-16-42'!E41</f>
        <v>200</v>
      </c>
      <c r="D39" s="27">
        <f>'[15]01-16-42'!F41</f>
        <v>140.74</v>
      </c>
      <c r="E39" s="27">
        <f>'[15]01-16-42'!G41</f>
        <v>200</v>
      </c>
      <c r="F39" s="27">
        <f>'[15]01-16-42'!H41</f>
        <v>0</v>
      </c>
      <c r="G39" s="27">
        <f>'[15]01-16-42'!I41</f>
        <v>200</v>
      </c>
      <c r="H39" s="27">
        <f>'[15]01-16-42'!J41</f>
        <v>200</v>
      </c>
    </row>
    <row r="40" spans="1:8" x14ac:dyDescent="0.25">
      <c r="A40" s="27" t="str">
        <f>'[15]01-16-42'!A42</f>
        <v xml:space="preserve"> 01-5310-16-42                          </v>
      </c>
      <c r="B40" s="27" t="str">
        <f>'[15]01-16-42'!B42</f>
        <v xml:space="preserve"> STREET ROAD &amp; BRIDGE </v>
      </c>
      <c r="C40" s="27">
        <f>'[15]01-16-42'!E42</f>
        <v>2500</v>
      </c>
      <c r="D40" s="27">
        <f>'[15]01-16-42'!F42</f>
        <v>1361.27</v>
      </c>
      <c r="E40" s="27">
        <f>'[15]01-16-42'!G42</f>
        <v>2500</v>
      </c>
      <c r="F40" s="27">
        <f>'[15]01-16-42'!H42</f>
        <v>8.4600000000000009</v>
      </c>
      <c r="G40" s="27">
        <f>'[15]01-16-42'!I42</f>
        <v>2000</v>
      </c>
      <c r="H40" s="27">
        <f>'[15]01-16-42'!J42</f>
        <v>2000</v>
      </c>
    </row>
    <row r="41" spans="1:8" x14ac:dyDescent="0.25">
      <c r="A41" s="27" t="str">
        <f>'[15]01-16-42'!A43</f>
        <v xml:space="preserve"> 01-5311-16-42                          </v>
      </c>
      <c r="B41" s="27" t="str">
        <f>'[15]01-16-42'!B43</f>
        <v xml:space="preserve"> SIGN &amp; SIGNAL MAINTE </v>
      </c>
      <c r="C41" s="27">
        <f>'[15]01-16-42'!E43</f>
        <v>500</v>
      </c>
      <c r="D41" s="27">
        <f>'[15]01-16-42'!F43</f>
        <v>106.25</v>
      </c>
      <c r="E41" s="27">
        <f>'[15]01-16-42'!G43</f>
        <v>500</v>
      </c>
      <c r="F41" s="27">
        <f>'[15]01-16-42'!H43</f>
        <v>651.69000000000005</v>
      </c>
      <c r="G41" s="27">
        <f>'[15]01-16-42'!I43</f>
        <v>1000</v>
      </c>
      <c r="H41" s="27">
        <f>'[15]01-16-42'!J43</f>
        <v>1000</v>
      </c>
    </row>
    <row r="42" spans="1:8" x14ac:dyDescent="0.25">
      <c r="A42" s="27" t="str">
        <f>'[15]01-16-42'!A44</f>
        <v xml:space="preserve"> 01-5312-16-42                          </v>
      </c>
      <c r="B42" s="27" t="str">
        <f>'[15]01-16-42'!B44</f>
        <v xml:space="preserve"> STREET LIGHT MAINTEN </v>
      </c>
      <c r="C42" s="27">
        <f>'[15]01-16-42'!E44</f>
        <v>4000</v>
      </c>
      <c r="D42" s="27">
        <f>'[15]01-16-42'!F44</f>
        <v>3936.05</v>
      </c>
      <c r="E42" s="27">
        <f>'[15]01-16-42'!G44</f>
        <v>4000</v>
      </c>
      <c r="F42" s="27">
        <f>'[15]01-16-42'!H44</f>
        <v>4700.62</v>
      </c>
      <c r="G42" s="27">
        <f>'[15]01-16-42'!I44</f>
        <v>4000</v>
      </c>
      <c r="H42" s="27">
        <f>'[15]01-16-42'!J44</f>
        <v>4000</v>
      </c>
    </row>
    <row r="43" spans="1:8" x14ac:dyDescent="0.25">
      <c r="A43" s="27" t="str">
        <f>'[15]01-16-42'!A45</f>
        <v xml:space="preserve"> 01-5320-16-42                          </v>
      </c>
      <c r="B43" s="27" t="str">
        <f>'[15]01-16-42'!B45</f>
        <v xml:space="preserve"> POOL MAINTENANCE     </v>
      </c>
      <c r="C43" s="27">
        <f>'[15]01-16-42'!E45</f>
        <v>6000</v>
      </c>
      <c r="D43" s="27">
        <f>'[15]01-16-42'!F45</f>
        <v>12878.17</v>
      </c>
      <c r="E43" s="27">
        <f>'[15]01-16-42'!G45</f>
        <v>6000</v>
      </c>
      <c r="F43" s="27">
        <f>'[15]01-16-42'!H45</f>
        <v>1200</v>
      </c>
      <c r="G43" s="27">
        <f>'[15]01-16-42'!I45</f>
        <v>6000</v>
      </c>
      <c r="H43" s="27">
        <f>'[15]01-16-42'!J45</f>
        <v>8000</v>
      </c>
    </row>
    <row r="44" spans="1:8" x14ac:dyDescent="0.25">
      <c r="A44" s="25"/>
      <c r="B44" s="25" t="s">
        <v>43</v>
      </c>
      <c r="C44" s="26">
        <f>SUM(C33:C43)</f>
        <v>81050</v>
      </c>
      <c r="D44" s="26">
        <f t="shared" ref="D44:H44" si="2">SUM(D33:D43)</f>
        <v>91096.330000000016</v>
      </c>
      <c r="E44" s="26">
        <f t="shared" si="2"/>
        <v>81050</v>
      </c>
      <c r="F44" s="26">
        <f t="shared" si="2"/>
        <v>39654.920000000006</v>
      </c>
      <c r="G44" s="26">
        <f t="shared" si="2"/>
        <v>80450</v>
      </c>
      <c r="H44" s="26">
        <f t="shared" si="2"/>
        <v>87350</v>
      </c>
    </row>
    <row r="45" spans="1:8" x14ac:dyDescent="0.25">
      <c r="A45" s="27" t="str">
        <f>'[15]01-16-42'!A47</f>
        <v xml:space="preserve"> 01-5401-16-42                          </v>
      </c>
      <c r="B45" s="27" t="str">
        <f>'[15]01-16-42'!B47</f>
        <v xml:space="preserve"> COMMUNICATIONS       </v>
      </c>
      <c r="C45" s="27">
        <f>'[15]01-16-42'!E47</f>
        <v>3000</v>
      </c>
      <c r="D45" s="27">
        <f>'[15]01-16-42'!F47</f>
        <v>1870.93</v>
      </c>
      <c r="E45" s="27">
        <f>'[15]01-16-42'!G47</f>
        <v>3000</v>
      </c>
      <c r="F45" s="27">
        <f>'[15]01-16-42'!H47</f>
        <v>1035.1300000000001</v>
      </c>
      <c r="G45" s="27">
        <f>'[15]01-16-42'!I47</f>
        <v>3000</v>
      </c>
      <c r="H45" s="27">
        <f>'[15]01-16-42'!J47</f>
        <v>2000</v>
      </c>
    </row>
    <row r="46" spans="1:8" x14ac:dyDescent="0.25">
      <c r="A46" s="27" t="str">
        <f>'[15]01-16-42'!A48</f>
        <v xml:space="preserve"> 01-5402-16-42                          </v>
      </c>
      <c r="B46" s="27" t="str">
        <f>'[15]01-16-42'!B48</f>
        <v xml:space="preserve"> DUES &amp; SUBSCRIPTIONS </v>
      </c>
      <c r="C46" s="27">
        <f>'[15]01-16-42'!E48</f>
        <v>0</v>
      </c>
      <c r="D46" s="27">
        <f>'[15]01-16-42'!F48</f>
        <v>0</v>
      </c>
      <c r="E46" s="27">
        <f>'[15]01-16-42'!G48</f>
        <v>0</v>
      </c>
      <c r="F46" s="27">
        <f>'[15]01-16-42'!H48</f>
        <v>56.5</v>
      </c>
      <c r="G46" s="27">
        <f>'[15]01-16-42'!I48</f>
        <v>0</v>
      </c>
      <c r="H46" s="27">
        <f>'[15]01-16-42'!J48</f>
        <v>100</v>
      </c>
    </row>
    <row r="47" spans="1:8" x14ac:dyDescent="0.25">
      <c r="A47" s="27" t="str">
        <f>'[15]01-16-42'!A49</f>
        <v xml:space="preserve"> 01-5403-16-42                          </v>
      </c>
      <c r="B47" s="27" t="str">
        <f>'[15]01-16-42'!B49</f>
        <v xml:space="preserve"> GENERAL INSURANCE    </v>
      </c>
      <c r="C47" s="27">
        <f>'[15]01-16-42'!E49</f>
        <v>25200</v>
      </c>
      <c r="D47" s="27">
        <f>'[15]01-16-42'!F49</f>
        <v>22337.040000000001</v>
      </c>
      <c r="E47" s="27">
        <f>'[15]01-16-42'!G49</f>
        <v>26243</v>
      </c>
      <c r="F47" s="27">
        <f>'[15]01-16-42'!H49</f>
        <v>12743.78</v>
      </c>
      <c r="G47" s="27">
        <f>'[15]01-16-42'!I49</f>
        <v>26243</v>
      </c>
      <c r="H47" s="27">
        <f>'[15]01-16-42'!J49</f>
        <v>26770</v>
      </c>
    </row>
    <row r="48" spans="1:8" x14ac:dyDescent="0.25">
      <c r="A48" s="27" t="str">
        <f>'[15]01-16-42'!A50</f>
        <v xml:space="preserve"> 01-5404-16-42                          </v>
      </c>
      <c r="B48" s="27" t="str">
        <f>'[15]01-16-42'!B50</f>
        <v xml:space="preserve"> PROFESSIONAL FEES    </v>
      </c>
      <c r="C48" s="27">
        <f>'[15]01-16-42'!E50</f>
        <v>5000</v>
      </c>
      <c r="D48" s="27">
        <f>'[15]01-16-42'!F50</f>
        <v>4459.0200000000004</v>
      </c>
      <c r="E48" s="27">
        <f>'[15]01-16-42'!G50</f>
        <v>5000</v>
      </c>
      <c r="F48" s="27">
        <f>'[15]01-16-42'!H50</f>
        <v>1265.5</v>
      </c>
      <c r="G48" s="27">
        <f>'[15]01-16-42'!I50</f>
        <v>5000</v>
      </c>
      <c r="H48" s="27">
        <f>'[15]01-16-42'!J50</f>
        <v>5000</v>
      </c>
    </row>
    <row r="49" spans="1:8" x14ac:dyDescent="0.25">
      <c r="A49" s="27" t="str">
        <f>'[15]01-16-42'!A51</f>
        <v xml:space="preserve"> 01-5405-16-42                          </v>
      </c>
      <c r="B49" s="27" t="str">
        <f>'[15]01-16-42'!B51</f>
        <v xml:space="preserve"> ADVERTISING          </v>
      </c>
      <c r="C49" s="27">
        <f>'[15]01-16-42'!E51</f>
        <v>1200</v>
      </c>
      <c r="D49" s="27">
        <f>'[15]01-16-42'!F51</f>
        <v>214.41</v>
      </c>
      <c r="E49" s="27">
        <f>'[15]01-16-42'!G51</f>
        <v>1200</v>
      </c>
      <c r="F49" s="27">
        <f>'[15]01-16-42'!H51</f>
        <v>376.01</v>
      </c>
      <c r="G49" s="27">
        <f>'[15]01-16-42'!I51</f>
        <v>1200</v>
      </c>
      <c r="H49" s="27">
        <f>'[15]01-16-42'!J51</f>
        <v>1200</v>
      </c>
    </row>
    <row r="50" spans="1:8" x14ac:dyDescent="0.25">
      <c r="A50" s="27" t="str">
        <f>'[15]01-16-42'!A52</f>
        <v xml:space="preserve"> 01-5406-16-42                          </v>
      </c>
      <c r="B50" s="27" t="str">
        <f>'[15]01-16-42'!B52</f>
        <v xml:space="preserve"> TRAINING             </v>
      </c>
      <c r="C50" s="27">
        <f>'[15]01-16-42'!E52</f>
        <v>975</v>
      </c>
      <c r="D50" s="27">
        <f>'[15]01-16-42'!F52</f>
        <v>942.58</v>
      </c>
      <c r="E50" s="27">
        <f>'[15]01-16-42'!G52</f>
        <v>975</v>
      </c>
      <c r="F50" s="27">
        <f>'[15]01-16-42'!H52</f>
        <v>274.88</v>
      </c>
      <c r="G50" s="27">
        <f>'[15]01-16-42'!I52</f>
        <v>975</v>
      </c>
      <c r="H50" s="27">
        <f>'[15]01-16-42'!J52</f>
        <v>1000</v>
      </c>
    </row>
    <row r="51" spans="1:8" x14ac:dyDescent="0.25">
      <c r="A51" s="27" t="str">
        <f>'[15]01-16-42'!A53</f>
        <v xml:space="preserve"> 01-5408-16-42                          </v>
      </c>
      <c r="B51" s="27" t="str">
        <f>'[15]01-16-42'!B53</f>
        <v xml:space="preserve"> ELECTRIC UTILITY SER </v>
      </c>
      <c r="C51" s="27">
        <f>'[15]01-16-42'!E53</f>
        <v>27000</v>
      </c>
      <c r="D51" s="27">
        <f>'[15]01-16-42'!F53</f>
        <v>37449.35</v>
      </c>
      <c r="E51" s="27">
        <f>'[15]01-16-42'!G53</f>
        <v>28000</v>
      </c>
      <c r="F51" s="27">
        <f>'[15]01-16-42'!H53</f>
        <v>19597.96</v>
      </c>
      <c r="G51" s="27">
        <f>'[15]01-16-42'!I53</f>
        <v>28000</v>
      </c>
      <c r="H51" s="27">
        <f>'[15]01-16-42'!J53</f>
        <v>39000</v>
      </c>
    </row>
    <row r="52" spans="1:8" x14ac:dyDescent="0.25">
      <c r="A52" s="27" t="str">
        <f>'[15]01-16-42'!A54</f>
        <v xml:space="preserve"> 01-5409-16-42                          </v>
      </c>
      <c r="B52" s="27" t="str">
        <f>'[15]01-16-42'!B54</f>
        <v xml:space="preserve"> CONTRACTUAL SERVICES </v>
      </c>
      <c r="C52" s="27">
        <f>'[15]01-16-42'!E54</f>
        <v>45000</v>
      </c>
      <c r="D52" s="27">
        <f>'[15]01-16-42'!F54</f>
        <v>24126.12</v>
      </c>
      <c r="E52" s="27">
        <f>'[15]01-16-42'!G54</f>
        <v>45000</v>
      </c>
      <c r="F52" s="27">
        <f>'[15]01-16-42'!H54</f>
        <v>520</v>
      </c>
      <c r="G52" s="27">
        <f>'[15]01-16-42'!I54</f>
        <v>40000</v>
      </c>
      <c r="H52" s="27">
        <f>'[15]01-16-42'!J54</f>
        <v>30000</v>
      </c>
    </row>
    <row r="53" spans="1:8" x14ac:dyDescent="0.25">
      <c r="A53" s="27" t="str">
        <f>'[15]01-16-42'!A55</f>
        <v xml:space="preserve"> 01-5411-16-42                          </v>
      </c>
      <c r="B53" s="27" t="str">
        <f>'[15]01-16-42'!B55</f>
        <v xml:space="preserve"> MACHINERY AND EQUIPM </v>
      </c>
      <c r="C53" s="27">
        <f>'[15]01-16-42'!E55</f>
        <v>10000</v>
      </c>
      <c r="D53" s="27">
        <f>'[15]01-16-42'!F55</f>
        <v>7402.34</v>
      </c>
      <c r="E53" s="27">
        <f>'[15]01-16-42'!G55</f>
        <v>10000</v>
      </c>
      <c r="F53" s="27">
        <f>'[15]01-16-42'!H55</f>
        <v>1786.71</v>
      </c>
      <c r="G53" s="27">
        <f>'[15]01-16-42'!I55</f>
        <v>10000</v>
      </c>
      <c r="H53" s="27">
        <f>'[15]01-16-42'!J55</f>
        <v>9000</v>
      </c>
    </row>
    <row r="54" spans="1:8" x14ac:dyDescent="0.25">
      <c r="A54" s="27" t="str">
        <f>'[15]01-16-42'!A56</f>
        <v xml:space="preserve"> 01-5418-16-42                          </v>
      </c>
      <c r="B54" s="27" t="str">
        <f>'[15]01-16-42'!B56</f>
        <v xml:space="preserve"> AUTO ALLOWANCE       </v>
      </c>
      <c r="C54" s="27">
        <f>'[15]01-16-42'!E56</f>
        <v>5500</v>
      </c>
      <c r="D54" s="27">
        <f>'[15]01-16-42'!F56</f>
        <v>5485.23</v>
      </c>
      <c r="E54" s="27">
        <f>'[15]01-16-42'!G56</f>
        <v>5500</v>
      </c>
      <c r="F54" s="27">
        <f>'[15]01-16-42'!H56</f>
        <v>2763.66</v>
      </c>
      <c r="G54" s="27">
        <f>'[15]01-16-42'!I56</f>
        <v>5367</v>
      </c>
      <c r="H54" s="27">
        <f>'[15]01-16-42'!J56</f>
        <v>5000</v>
      </c>
    </row>
    <row r="55" spans="1:8" x14ac:dyDescent="0.25">
      <c r="A55" s="27" t="str">
        <f>'[15]01-16-42'!A57</f>
        <v xml:space="preserve"> 01-5431-16-42                          </v>
      </c>
      <c r="B55" s="27" t="str">
        <f>'[15]01-16-42'!B57</f>
        <v xml:space="preserve"> POOL ELECTRICITY UTI </v>
      </c>
      <c r="C55" s="27">
        <f>'[15]01-16-42'!E57</f>
        <v>15119</v>
      </c>
      <c r="D55" s="27">
        <f>'[15]01-16-42'!F57</f>
        <v>14775.75</v>
      </c>
      <c r="E55" s="27">
        <f>'[15]01-16-42'!G57</f>
        <v>15119</v>
      </c>
      <c r="F55" s="27">
        <f>'[15]01-16-42'!H57</f>
        <v>6725.8</v>
      </c>
      <c r="G55" s="27">
        <f>'[15]01-16-42'!I57</f>
        <v>15119</v>
      </c>
      <c r="H55" s="27">
        <f>'[15]01-16-42'!J57</f>
        <v>15725</v>
      </c>
    </row>
    <row r="56" spans="1:8" x14ac:dyDescent="0.25">
      <c r="A56" s="27" t="str">
        <f>'[15]01-16-42'!A58</f>
        <v xml:space="preserve"> 01-5440-16-42                          </v>
      </c>
      <c r="B56" s="27" t="str">
        <f>'[15]01-16-42'!B58</f>
        <v xml:space="preserve"> NATURAL GAS UTILITY  </v>
      </c>
      <c r="C56" s="27">
        <f>'[15]01-16-42'!E58</f>
        <v>2600</v>
      </c>
      <c r="D56" s="27">
        <f>'[15]01-16-42'!F58</f>
        <v>1045.53</v>
      </c>
      <c r="E56" s="27">
        <f>'[15]01-16-42'!G58</f>
        <v>2600</v>
      </c>
      <c r="F56" s="27">
        <f>'[15]01-16-42'!H58</f>
        <v>920.3</v>
      </c>
      <c r="G56" s="27">
        <f>'[15]01-16-42'!I58</f>
        <v>2600</v>
      </c>
      <c r="H56" s="27">
        <f>'[15]01-16-42'!J58</f>
        <v>2600</v>
      </c>
    </row>
    <row r="57" spans="1:8" x14ac:dyDescent="0.25">
      <c r="A57" s="27" t="str">
        <f>'[15]01-16-42'!A59</f>
        <v xml:space="preserve"> 01-5441-16-42                          </v>
      </c>
      <c r="B57" s="27" t="str">
        <f>'[15]01-16-42'!B59</f>
        <v xml:space="preserve"> SOLID WASTE UTILITY  </v>
      </c>
      <c r="C57" s="27">
        <f>'[15]01-16-42'!E59</f>
        <v>6395</v>
      </c>
      <c r="D57" s="27">
        <f>'[15]01-16-42'!F59</f>
        <v>3922.52</v>
      </c>
      <c r="E57" s="27">
        <f>'[15]01-16-42'!G59</f>
        <v>6395</v>
      </c>
      <c r="F57" s="27">
        <f>'[15]01-16-42'!H59</f>
        <v>6154.43</v>
      </c>
      <c r="G57" s="27">
        <f>'[15]01-16-42'!I59</f>
        <v>6395</v>
      </c>
      <c r="H57" s="27">
        <f>'[15]01-16-42'!J59</f>
        <v>8000</v>
      </c>
    </row>
    <row r="58" spans="1:8" x14ac:dyDescent="0.25">
      <c r="A58" s="27" t="str">
        <f>'[15]01-16-42'!A60</f>
        <v xml:space="preserve"> 01-5442-16-42                          </v>
      </c>
      <c r="B58" s="27" t="str">
        <f>'[15]01-16-42'!B60</f>
        <v xml:space="preserve"> WATER/SEWER UTILITY  </v>
      </c>
      <c r="C58" s="27">
        <f>'[15]01-16-42'!E60</f>
        <v>38014</v>
      </c>
      <c r="D58" s="27">
        <f>'[15]01-16-42'!F60</f>
        <v>28885.11</v>
      </c>
      <c r="E58" s="27">
        <f>'[15]01-16-42'!G60</f>
        <v>39300</v>
      </c>
      <c r="F58" s="27">
        <f>'[15]01-16-42'!H60</f>
        <v>15413.91</v>
      </c>
      <c r="G58" s="27">
        <f>'[15]01-16-42'!I60</f>
        <v>39300</v>
      </c>
      <c r="H58" s="27">
        <f>'[15]01-16-42'!J60</f>
        <v>39000</v>
      </c>
    </row>
    <row r="59" spans="1:8" x14ac:dyDescent="0.25">
      <c r="A59" s="27" t="str">
        <f>'[15]01-16-42'!A61</f>
        <v xml:space="preserve"> 01-5446-16-42                          </v>
      </c>
      <c r="B59" s="27" t="str">
        <f>'[15]01-16-42'!B61</f>
        <v xml:space="preserve"> STORM WATER UTILITY  </v>
      </c>
      <c r="C59" s="27">
        <f>'[15]01-16-42'!E61</f>
        <v>1000</v>
      </c>
      <c r="D59" s="27">
        <f>'[15]01-16-42'!F61</f>
        <v>308.39999999999998</v>
      </c>
      <c r="E59" s="27">
        <f>'[15]01-16-42'!G61</f>
        <v>1000</v>
      </c>
      <c r="F59" s="27">
        <f>'[15]01-16-42'!H61</f>
        <v>154.19999999999999</v>
      </c>
      <c r="G59" s="27">
        <f>'[15]01-16-42'!I61</f>
        <v>1000</v>
      </c>
      <c r="H59" s="27">
        <f>'[15]01-16-42'!J61</f>
        <v>500</v>
      </c>
    </row>
    <row r="60" spans="1:8" x14ac:dyDescent="0.25">
      <c r="A60" s="27" t="str">
        <f>'[15]01-16-42'!A62</f>
        <v xml:space="preserve"> 01-5455-16-42                          </v>
      </c>
      <c r="B60" s="27" t="str">
        <f>'[15]01-16-42'!B62</f>
        <v xml:space="preserve"> UNIFORM PURCHASE/REN </v>
      </c>
      <c r="C60" s="27">
        <f>'[15]01-16-42'!E62</f>
        <v>3925</v>
      </c>
      <c r="D60" s="27">
        <f>'[15]01-16-42'!F62</f>
        <v>3804.8</v>
      </c>
      <c r="E60" s="27">
        <f>'[15]01-16-42'!G62</f>
        <v>3925</v>
      </c>
      <c r="F60" s="27">
        <f>'[15]01-16-42'!H62</f>
        <v>2070.14</v>
      </c>
      <c r="G60" s="27">
        <f>'[15]01-16-42'!I62</f>
        <v>3925</v>
      </c>
      <c r="H60" s="27">
        <f>'[15]01-16-42'!J62</f>
        <v>4000</v>
      </c>
    </row>
    <row r="61" spans="1:8" x14ac:dyDescent="0.25">
      <c r="A61" s="27" t="str">
        <f>'[15]01-16-42'!A63</f>
        <v xml:space="preserve"> 01-5460-16-42                          </v>
      </c>
      <c r="B61" s="27" t="str">
        <f>'[15]01-16-42'!B63</f>
        <v xml:space="preserve"> OFFICE EQUIPMENT REN </v>
      </c>
      <c r="C61" s="27">
        <f>'[15]01-16-42'!E63</f>
        <v>1000</v>
      </c>
      <c r="D61" s="27">
        <f>'[15]01-16-42'!F63</f>
        <v>903.96</v>
      </c>
      <c r="E61" s="27">
        <f>'[15]01-16-42'!G63</f>
        <v>1000</v>
      </c>
      <c r="F61" s="27">
        <f>'[15]01-16-42'!H63</f>
        <v>376.65</v>
      </c>
      <c r="G61" s="27">
        <f>'[15]01-16-42'!I63</f>
        <v>1000</v>
      </c>
      <c r="H61" s="27">
        <f>'[15]01-16-42'!J63</f>
        <v>1000</v>
      </c>
    </row>
    <row r="62" spans="1:8" x14ac:dyDescent="0.25">
      <c r="A62" s="27" t="str">
        <f>'[15]01-16-42'!A64</f>
        <v xml:space="preserve"> 01-5495-16-42                          </v>
      </c>
      <c r="B62" s="27" t="str">
        <f>'[15]01-16-42'!B64</f>
        <v xml:space="preserve"> SPECIAL EVENTS       </v>
      </c>
      <c r="C62" s="27">
        <f>'[15]01-16-42'!E64</f>
        <v>18000</v>
      </c>
      <c r="D62" s="27">
        <f>'[15]01-16-42'!F64</f>
        <v>18057.89</v>
      </c>
      <c r="E62" s="27">
        <f>'[15]01-16-42'!G64</f>
        <v>18000</v>
      </c>
      <c r="F62" s="27">
        <f>'[15]01-16-42'!H64</f>
        <v>10690.36</v>
      </c>
      <c r="G62" s="27">
        <f>'[15]01-16-42'!I64</f>
        <v>18000</v>
      </c>
      <c r="H62" s="27">
        <f>'[15]01-16-42'!J64</f>
        <v>18000</v>
      </c>
    </row>
    <row r="63" spans="1:8" x14ac:dyDescent="0.25">
      <c r="A63" s="27" t="str">
        <f>'[15]01-16-42'!A65</f>
        <v xml:space="preserve"> 01-5499-16-42                          </v>
      </c>
      <c r="B63" s="27" t="str">
        <f>'[15]01-16-42'!B65</f>
        <v xml:space="preserve"> MISCELLANEOUS SERVIC </v>
      </c>
      <c r="C63" s="27">
        <f>'[15]01-16-42'!E65</f>
        <v>2801</v>
      </c>
      <c r="D63" s="27">
        <f>'[15]01-16-42'!F65</f>
        <v>4316.05</v>
      </c>
      <c r="E63" s="27">
        <f>'[15]01-16-42'!G65</f>
        <v>2801</v>
      </c>
      <c r="F63" s="27">
        <f>'[15]01-16-42'!H65</f>
        <v>59.96</v>
      </c>
      <c r="G63" s="27">
        <f>'[15]01-16-42'!I65</f>
        <v>2801</v>
      </c>
      <c r="H63" s="27">
        <f>'[15]01-16-42'!J65</f>
        <v>2800</v>
      </c>
    </row>
    <row r="64" spans="1:8" x14ac:dyDescent="0.25">
      <c r="A64" s="25"/>
      <c r="B64" s="25" t="s">
        <v>40</v>
      </c>
      <c r="C64" s="26">
        <f>SUM(C45:C63)</f>
        <v>211729</v>
      </c>
      <c r="D64" s="26">
        <f t="shared" ref="D64:H64" si="3">SUM(D45:D63)</f>
        <v>180307.02999999997</v>
      </c>
      <c r="E64" s="26">
        <f t="shared" si="3"/>
        <v>215058</v>
      </c>
      <c r="F64" s="26">
        <f t="shared" si="3"/>
        <v>82985.87999999999</v>
      </c>
      <c r="G64" s="26">
        <f t="shared" si="3"/>
        <v>209925</v>
      </c>
      <c r="H64" s="26">
        <f t="shared" si="3"/>
        <v>210695</v>
      </c>
    </row>
    <row r="65" spans="1:8" x14ac:dyDescent="0.25">
      <c r="A65" s="27" t="str">
        <f>'[15]01-16-42'!A67</f>
        <v xml:space="preserve"> 01-5504-16-42                          </v>
      </c>
      <c r="B65" s="27" t="str">
        <f>'[15]01-16-42'!B67</f>
        <v xml:space="preserve"> MACHINERY &amp; EQUIPMEN </v>
      </c>
      <c r="C65" s="52">
        <f>'[15]01-16-42'!E67</f>
        <v>11000</v>
      </c>
      <c r="D65" s="52">
        <f>'[15]01-16-42'!F67</f>
        <v>9755.4</v>
      </c>
      <c r="E65" s="52">
        <f>'[15]01-16-42'!G67</f>
        <v>0</v>
      </c>
      <c r="F65" s="52">
        <f>'[15]01-16-42'!H67</f>
        <v>0</v>
      </c>
      <c r="G65" s="52">
        <f>'[15]01-16-42'!I67</f>
        <v>0</v>
      </c>
      <c r="H65" s="52">
        <f>'[15]01-16-42'!J67</f>
        <v>0</v>
      </c>
    </row>
    <row r="66" spans="1:8" x14ac:dyDescent="0.25">
      <c r="A66" s="61" t="str">
        <f>'[15]01-16-42'!A68</f>
        <v xml:space="preserve"> 01-5507-16-42                          </v>
      </c>
      <c r="B66" s="27" t="str">
        <f>'[15]01-16-42'!B68</f>
        <v xml:space="preserve"> IMPROVEMENTS OTHER T </v>
      </c>
      <c r="C66" s="61">
        <f>'[15]01-16-42'!E68</f>
        <v>10500</v>
      </c>
      <c r="D66" s="61">
        <f>'[15]01-16-42'!F68</f>
        <v>9480.7099999999991</v>
      </c>
      <c r="E66" s="61">
        <f>'[15]01-16-42'!G68</f>
        <v>30000</v>
      </c>
      <c r="F66" s="61">
        <f>'[15]01-16-42'!H68</f>
        <v>953.08</v>
      </c>
      <c r="G66" s="61">
        <f>'[15]01-16-42'!I68</f>
        <v>30000</v>
      </c>
      <c r="H66" s="61">
        <f>'[15]01-16-42'!J68</f>
        <v>0</v>
      </c>
    </row>
    <row r="67" spans="1:8" x14ac:dyDescent="0.25">
      <c r="A67" s="61"/>
      <c r="B67" s="26" t="s">
        <v>92</v>
      </c>
      <c r="C67" s="26">
        <f>SUM(C65:C66)</f>
        <v>21500</v>
      </c>
      <c r="D67" s="26">
        <f t="shared" ref="D67:H67" si="4">SUM(D65:D66)</f>
        <v>19236.11</v>
      </c>
      <c r="E67" s="26">
        <f t="shared" si="4"/>
        <v>30000</v>
      </c>
      <c r="F67" s="26">
        <f t="shared" si="4"/>
        <v>953.08</v>
      </c>
      <c r="G67" s="26">
        <f t="shared" si="4"/>
        <v>30000</v>
      </c>
      <c r="H67" s="26">
        <f t="shared" si="4"/>
        <v>0</v>
      </c>
    </row>
    <row r="68" spans="1:8" x14ac:dyDescent="0.25">
      <c r="A68" s="52" t="str">
        <f>'[15]01-16-42'!A70</f>
        <v xml:space="preserve"> 01-6504-16-42                          </v>
      </c>
      <c r="B68" s="52" t="str">
        <f>'[15]01-16-42'!B70</f>
        <v xml:space="preserve"> MACHINERY &amp; EQUIPMEN </v>
      </c>
      <c r="C68" s="27">
        <f>'[15]01-16-42'!E70</f>
        <v>31400</v>
      </c>
      <c r="D68" s="27">
        <f>'[15]01-16-42'!F70</f>
        <v>0</v>
      </c>
      <c r="E68" s="27">
        <f>'[15]01-16-42'!G70</f>
        <v>133000</v>
      </c>
      <c r="F68" s="27">
        <f>'[15]01-16-42'!H70</f>
        <v>81350.34</v>
      </c>
      <c r="G68" s="27">
        <f>'[15]01-16-42'!I70</f>
        <v>133000</v>
      </c>
      <c r="H68" s="27">
        <f>'[15]01-16-42'!J70</f>
        <v>44000</v>
      </c>
    </row>
    <row r="69" spans="1:8" x14ac:dyDescent="0.25">
      <c r="A69" s="52" t="str">
        <f>'[15]01-16-42'!A71</f>
        <v xml:space="preserve"> 01-6505-16-42                          </v>
      </c>
      <c r="B69" s="52" t="str">
        <f>'[15]01-16-42'!B71</f>
        <v xml:space="preserve"> MOTOR VEHICLES       </v>
      </c>
      <c r="C69" s="27">
        <f>'[15]01-16-42'!E71</f>
        <v>0</v>
      </c>
      <c r="D69" s="27">
        <f>'[15]01-16-42'!F71</f>
        <v>17811.7</v>
      </c>
      <c r="E69" s="27">
        <f>'[15]01-16-42'!G71</f>
        <v>0</v>
      </c>
      <c r="F69" s="27">
        <f>'[15]01-16-42'!H71</f>
        <v>0</v>
      </c>
      <c r="G69" s="27">
        <f>'[15]01-16-42'!I71</f>
        <v>0</v>
      </c>
      <c r="H69" s="27">
        <f>'[15]01-16-42'!J71</f>
        <v>0</v>
      </c>
    </row>
    <row r="70" spans="1:8" x14ac:dyDescent="0.25">
      <c r="A70" s="52" t="str">
        <f>'[15]01-16-42'!A72</f>
        <v xml:space="preserve"> 01-6507-16-42                          </v>
      </c>
      <c r="B70" s="52" t="str">
        <f>'[15]01-16-42'!B72</f>
        <v xml:space="preserve"> IMPROVEMENTS OTHER T </v>
      </c>
      <c r="C70" s="27">
        <f>'[15]01-16-42'!E72</f>
        <v>45000</v>
      </c>
      <c r="D70" s="27">
        <f>'[15]01-16-42'!F72</f>
        <v>17637</v>
      </c>
      <c r="E70" s="27">
        <f>'[15]01-16-42'!G72</f>
        <v>85000</v>
      </c>
      <c r="F70" s="27">
        <f>'[15]01-16-42'!H72</f>
        <v>4400</v>
      </c>
      <c r="G70" s="27">
        <f>'[15]01-16-42'!I72</f>
        <v>85000</v>
      </c>
      <c r="H70" s="27">
        <f>'[15]01-16-42'!J72</f>
        <v>0</v>
      </c>
    </row>
    <row r="71" spans="1:8" ht="15.75" thickBot="1" x14ac:dyDescent="0.3">
      <c r="A71" s="25"/>
      <c r="B71" s="25" t="s">
        <v>93</v>
      </c>
      <c r="C71" s="60">
        <f>SUM(C68:C70)</f>
        <v>76400</v>
      </c>
      <c r="D71" s="60">
        <f t="shared" ref="D71:H71" si="5">SUM(D68:D70)</f>
        <v>35448.699999999997</v>
      </c>
      <c r="E71" s="60">
        <f t="shared" si="5"/>
        <v>218000</v>
      </c>
      <c r="F71" s="60">
        <f t="shared" si="5"/>
        <v>85750.34</v>
      </c>
      <c r="G71" s="60">
        <f t="shared" si="5"/>
        <v>218000</v>
      </c>
      <c r="H71" s="60">
        <f t="shared" si="5"/>
        <v>44000</v>
      </c>
    </row>
    <row r="72" spans="1:8" ht="16.5" thickTop="1" thickBot="1" x14ac:dyDescent="0.3">
      <c r="A72" s="28"/>
      <c r="B72" s="28" t="s">
        <v>94</v>
      </c>
      <c r="C72" s="29">
        <f t="shared" ref="C72:H72" si="6">SUM(C8:C71)/2</f>
        <v>1165377</v>
      </c>
      <c r="D72" s="29">
        <f t="shared" si="6"/>
        <v>1032861.6700000003</v>
      </c>
      <c r="E72" s="29">
        <f t="shared" si="6"/>
        <v>1361959</v>
      </c>
      <c r="F72" s="29">
        <f t="shared" si="6"/>
        <v>495672.99000000005</v>
      </c>
      <c r="G72" s="29">
        <f t="shared" si="6"/>
        <v>1356911</v>
      </c>
      <c r="H72" s="29">
        <f t="shared" si="6"/>
        <v>1191768</v>
      </c>
    </row>
    <row r="73" spans="1:8" ht="15.75" thickTop="1" x14ac:dyDescent="0.25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31" workbookViewId="0">
      <selection activeCell="H69" sqref="H69"/>
    </sheetView>
  </sheetViews>
  <sheetFormatPr defaultRowHeight="15" x14ac:dyDescent="0.25"/>
  <cols>
    <col min="1" max="1" width="13" customWidth="1"/>
    <col min="2" max="2" width="28.28515625" bestFit="1" customWidth="1"/>
    <col min="3" max="3" width="8.85546875" bestFit="1" customWidth="1"/>
  </cols>
  <sheetData>
    <row r="1" spans="1:8" x14ac:dyDescent="0.25">
      <c r="A1" s="30" t="s">
        <v>0</v>
      </c>
      <c r="B1" s="69"/>
      <c r="C1" s="69"/>
      <c r="D1" s="69"/>
      <c r="E1" s="69"/>
      <c r="F1" s="69"/>
      <c r="G1" s="96"/>
      <c r="H1" s="96"/>
    </row>
    <row r="2" spans="1:8" x14ac:dyDescent="0.25">
      <c r="A2" s="30" t="str">
        <f>[1]Sheet1!$A$2</f>
        <v>BUDGET 2024-2025</v>
      </c>
      <c r="B2" s="69"/>
      <c r="C2" s="69"/>
      <c r="D2" s="69"/>
      <c r="E2" s="69"/>
      <c r="F2" s="69"/>
      <c r="G2" s="96"/>
      <c r="H2" s="96"/>
    </row>
    <row r="3" spans="1:8" x14ac:dyDescent="0.25">
      <c r="A3" s="30" t="s">
        <v>95</v>
      </c>
      <c r="B3" s="69"/>
      <c r="C3" s="69"/>
      <c r="D3" s="69"/>
      <c r="E3" s="69"/>
      <c r="F3" s="69"/>
      <c r="G3" s="96"/>
      <c r="H3" s="96"/>
    </row>
    <row r="4" spans="1:8" x14ac:dyDescent="0.25">
      <c r="A4" s="27"/>
      <c r="B4" s="27"/>
      <c r="C4" s="27"/>
      <c r="D4" s="27"/>
      <c r="E4" s="27"/>
      <c r="F4" s="27"/>
      <c r="G4" s="90"/>
      <c r="H4" s="90"/>
    </row>
    <row r="5" spans="1:8" x14ac:dyDescent="0.25">
      <c r="A5" s="48" t="s">
        <v>35</v>
      </c>
      <c r="B5" s="48" t="s">
        <v>36</v>
      </c>
      <c r="C5" s="48" t="str">
        <f>[1]Sheet1!F2</f>
        <v>2022-23</v>
      </c>
      <c r="D5" s="48" t="str">
        <f>[1]Sheet1!G2</f>
        <v>2022-23</v>
      </c>
      <c r="E5" s="48" t="str">
        <f>[1]Sheet1!H2</f>
        <v>2023-24</v>
      </c>
      <c r="F5" s="48" t="str">
        <f>[1]Sheet1!I2</f>
        <v>2023-24</v>
      </c>
      <c r="G5" s="48" t="str">
        <f>[1]Sheet1!J2</f>
        <v>2023-24</v>
      </c>
      <c r="H5" s="48" t="str">
        <f>[1]Sheet1!K2</f>
        <v>2024-25</v>
      </c>
    </row>
    <row r="6" spans="1:8" x14ac:dyDescent="0.25">
      <c r="A6" s="48" t="s">
        <v>37</v>
      </c>
      <c r="B6" s="48"/>
      <c r="C6" s="48" t="str">
        <f>[1]Sheet1!F3</f>
        <v>REVISED</v>
      </c>
      <c r="D6" s="48" t="str">
        <f>[1]Sheet1!G3</f>
        <v>ACTUAL</v>
      </c>
      <c r="E6" s="48" t="str">
        <f>[1]Sheet1!H3</f>
        <v>ADOPTED</v>
      </c>
      <c r="F6" s="48" t="str">
        <f>[1]Sheet1!I3</f>
        <v>ACTUAL</v>
      </c>
      <c r="G6" s="48" t="str">
        <f>[1]Sheet1!J3</f>
        <v xml:space="preserve"> REVISED </v>
      </c>
      <c r="H6" s="48" t="str">
        <f>[1]Sheet1!K3</f>
        <v>PROPOSED</v>
      </c>
    </row>
    <row r="7" spans="1:8" ht="15.75" thickBot="1" x14ac:dyDescent="0.3">
      <c r="A7" s="53" t="s">
        <v>4</v>
      </c>
      <c r="B7" s="53"/>
      <c r="C7" s="53" t="str">
        <f>[1]Sheet1!F4</f>
        <v xml:space="preserve"> BUDGET</v>
      </c>
      <c r="D7" s="53"/>
      <c r="E7" s="53" t="str">
        <f>[1]Sheet1!H4</f>
        <v xml:space="preserve"> BUDGET</v>
      </c>
      <c r="F7" s="53" t="str">
        <f>[1]Sheet1!I4</f>
        <v>SIX MONTHS</v>
      </c>
      <c r="G7" s="53" t="str">
        <f>[1]Sheet1!J4</f>
        <v xml:space="preserve"> BUDGET</v>
      </c>
      <c r="H7" s="53" t="str">
        <f>[1]Sheet1!K4</f>
        <v xml:space="preserve"> BUDGET</v>
      </c>
    </row>
    <row r="8" spans="1:8" ht="15.75" thickTop="1" x14ac:dyDescent="0.25">
      <c r="A8" s="27" t="str">
        <f>'[16]01-16-45'!A10</f>
        <v xml:space="preserve"> 01-5101-16-45                          </v>
      </c>
      <c r="B8" s="27" t="str">
        <f>'[16]01-16-45'!B10</f>
        <v xml:space="preserve"> SALARIES             </v>
      </c>
      <c r="C8" s="27">
        <f>'[16]01-16-45'!E10</f>
        <v>587457</v>
      </c>
      <c r="D8" s="27">
        <f>'[16]01-16-45'!F10</f>
        <v>534252.92000000004</v>
      </c>
      <c r="E8" s="27">
        <f>'[16]01-16-45'!G10</f>
        <v>614014</v>
      </c>
      <c r="F8" s="27">
        <f>'[16]01-16-45'!H10</f>
        <v>267003.46000000002</v>
      </c>
      <c r="G8" s="27">
        <f>'[16]01-16-45'!I10</f>
        <v>614032</v>
      </c>
      <c r="H8" s="27">
        <f>'[16]01-16-45'!J10</f>
        <v>666903</v>
      </c>
    </row>
    <row r="9" spans="1:8" x14ac:dyDescent="0.25">
      <c r="A9" s="27" t="str">
        <f>'[16]01-16-45'!A11</f>
        <v xml:space="preserve"> 01-5106-16-45                          </v>
      </c>
      <c r="B9" s="27" t="str">
        <f>'[16]01-16-45'!B11</f>
        <v xml:space="preserve"> OVERTIME             </v>
      </c>
      <c r="C9" s="27">
        <f>'[16]01-16-45'!E11</f>
        <v>24000</v>
      </c>
      <c r="D9" s="27">
        <f>'[16]01-16-45'!F11</f>
        <v>23579.67</v>
      </c>
      <c r="E9" s="27">
        <f>'[16]01-16-45'!G11</f>
        <v>24000</v>
      </c>
      <c r="F9" s="27">
        <f>'[16]01-16-45'!H11</f>
        <v>5909.41</v>
      </c>
      <c r="G9" s="27">
        <f>'[16]01-16-45'!I11</f>
        <v>24000</v>
      </c>
      <c r="H9" s="27">
        <f>'[16]01-16-45'!J11</f>
        <v>24000</v>
      </c>
    </row>
    <row r="10" spans="1:8" x14ac:dyDescent="0.25">
      <c r="A10" s="27" t="str">
        <f>'[16]01-16-45'!A12</f>
        <v xml:space="preserve"> 01-5107-16-45                          </v>
      </c>
      <c r="B10" s="27" t="str">
        <f>'[16]01-16-45'!B12</f>
        <v xml:space="preserve"> HOLIDAY PAY          </v>
      </c>
      <c r="C10" s="27">
        <f>'[16]01-16-45'!E12</f>
        <v>16650</v>
      </c>
      <c r="D10" s="27">
        <f>'[16]01-16-45'!F12</f>
        <v>16968.3</v>
      </c>
      <c r="E10" s="27">
        <f>'[16]01-16-45'!G12</f>
        <v>16650</v>
      </c>
      <c r="F10" s="27">
        <f>'[16]01-16-45'!H12</f>
        <v>9437.2099999999991</v>
      </c>
      <c r="G10" s="27">
        <f>'[16]01-16-45'!I12</f>
        <v>16650</v>
      </c>
      <c r="H10" s="27">
        <f>'[16]01-16-45'!J12</f>
        <v>16650</v>
      </c>
    </row>
    <row r="11" spans="1:8" x14ac:dyDescent="0.25">
      <c r="A11" s="27" t="str">
        <f>'[16]01-16-45'!A13</f>
        <v xml:space="preserve"> 01-5110-16-45                          </v>
      </c>
      <c r="B11" s="27" t="str">
        <f>'[16]01-16-45'!B13</f>
        <v xml:space="preserve"> LONGEVITY            </v>
      </c>
      <c r="C11" s="27">
        <f>'[16]01-16-45'!E13</f>
        <v>3300</v>
      </c>
      <c r="D11" s="27">
        <f>'[16]01-16-45'!F13</f>
        <v>3300</v>
      </c>
      <c r="E11" s="27">
        <f>'[16]01-16-45'!G13</f>
        <v>3360</v>
      </c>
      <c r="F11" s="27">
        <f>'[16]01-16-45'!H13</f>
        <v>3180</v>
      </c>
      <c r="G11" s="27">
        <f>'[16]01-16-45'!I13</f>
        <v>3180</v>
      </c>
      <c r="H11" s="27">
        <f>'[16]01-16-45'!J13</f>
        <v>3060</v>
      </c>
    </row>
    <row r="12" spans="1:8" x14ac:dyDescent="0.25">
      <c r="A12" s="27" t="str">
        <f>'[16]01-16-45'!A14</f>
        <v xml:space="preserve"> 01-5111-16-45                          </v>
      </c>
      <c r="B12" s="27" t="str">
        <f>'[16]01-16-45'!B14</f>
        <v xml:space="preserve"> RETIREMENT           </v>
      </c>
      <c r="C12" s="27">
        <f>'[16]01-16-45'!E14</f>
        <v>77924</v>
      </c>
      <c r="D12" s="27">
        <f>'[16]01-16-45'!F14</f>
        <v>73723.16</v>
      </c>
      <c r="E12" s="27">
        <f>'[16]01-16-45'!G14</f>
        <v>84778</v>
      </c>
      <c r="F12" s="27">
        <f>'[16]01-16-45'!H14</f>
        <v>37511.269999999997</v>
      </c>
      <c r="G12" s="27">
        <f>'[16]01-16-45'!I14</f>
        <v>83234</v>
      </c>
      <c r="H12" s="27">
        <f>'[16]01-16-45'!J14</f>
        <v>93474</v>
      </c>
    </row>
    <row r="13" spans="1:8" x14ac:dyDescent="0.25">
      <c r="A13" s="27" t="str">
        <f>'[16]01-16-45'!A15</f>
        <v xml:space="preserve"> 01-5112-16-45                          </v>
      </c>
      <c r="B13" s="27" t="str">
        <f>'[16]01-16-45'!B15</f>
        <v xml:space="preserve"> FICA                 </v>
      </c>
      <c r="C13" s="27">
        <f>'[16]01-16-45'!E15</f>
        <v>45641</v>
      </c>
      <c r="D13" s="27">
        <f>'[16]01-16-45'!F15</f>
        <v>41841.120000000003</v>
      </c>
      <c r="E13" s="27">
        <f>'[16]01-16-45'!G15</f>
        <v>51139</v>
      </c>
      <c r="F13" s="27">
        <f>'[16]01-16-45'!H15</f>
        <v>20690.240000000002</v>
      </c>
      <c r="G13" s="27">
        <f>'[16]01-16-45'!I15</f>
        <v>47175</v>
      </c>
      <c r="H13" s="27">
        <f>'[16]01-16-45'!J15</f>
        <v>55101</v>
      </c>
    </row>
    <row r="14" spans="1:8" x14ac:dyDescent="0.25">
      <c r="A14" s="27" t="str">
        <f>'[16]01-16-45'!A16</f>
        <v xml:space="preserve"> 01-5114-16-45                          </v>
      </c>
      <c r="B14" s="27" t="str">
        <f>'[16]01-16-45'!B16</f>
        <v xml:space="preserve"> UNEMPLOYMENT BENEFIT </v>
      </c>
      <c r="C14" s="27">
        <f>'[16]01-16-45'!E16</f>
        <v>0</v>
      </c>
      <c r="D14" s="27">
        <f>'[16]01-16-45'!F16</f>
        <v>0</v>
      </c>
      <c r="E14" s="27">
        <f>'[16]01-16-45'!G16</f>
        <v>0</v>
      </c>
      <c r="F14" s="27">
        <f>'[16]01-16-45'!H16</f>
        <v>0</v>
      </c>
      <c r="G14" s="27">
        <f>'[16]01-16-45'!I16</f>
        <v>0</v>
      </c>
      <c r="H14" s="27">
        <f>'[16]01-16-45'!J16</f>
        <v>0</v>
      </c>
    </row>
    <row r="15" spans="1:8" x14ac:dyDescent="0.25">
      <c r="A15" s="27" t="str">
        <f>'[16]01-16-45'!A17</f>
        <v xml:space="preserve"> 01-5116-16-45                          </v>
      </c>
      <c r="B15" s="27" t="str">
        <f>'[16]01-16-45'!B17</f>
        <v xml:space="preserve"> HEALTH/LIFE INSURANC </v>
      </c>
      <c r="C15" s="27">
        <f>'[16]01-16-45'!E17</f>
        <v>127707</v>
      </c>
      <c r="D15" s="27">
        <f>'[16]01-16-45'!F17</f>
        <v>115986.52</v>
      </c>
      <c r="E15" s="27">
        <f>'[16]01-16-45'!G17</f>
        <v>124874</v>
      </c>
      <c r="F15" s="27">
        <f>'[16]01-16-45'!H17</f>
        <v>54316.15</v>
      </c>
      <c r="G15" s="27">
        <f>'[16]01-16-45'!I17</f>
        <v>120070</v>
      </c>
      <c r="H15" s="27">
        <f>'[16]01-16-45'!J17</f>
        <v>151235</v>
      </c>
    </row>
    <row r="16" spans="1:8" x14ac:dyDescent="0.25">
      <c r="A16" s="27" t="str">
        <f>'[16]01-16-45'!A18</f>
        <v xml:space="preserve"> 01-5118-16-45                          </v>
      </c>
      <c r="B16" s="27" t="str">
        <f>'[16]01-16-45'!B18</f>
        <v xml:space="preserve"> WORKER COMPENSATION  </v>
      </c>
      <c r="C16" s="27">
        <f>'[16]01-16-45'!E18</f>
        <v>25856</v>
      </c>
      <c r="D16" s="27">
        <f>'[16]01-16-45'!F18</f>
        <v>24014.3</v>
      </c>
      <c r="E16" s="27">
        <f>'[16]01-16-45'!G18</f>
        <v>26210</v>
      </c>
      <c r="F16" s="27">
        <f>'[16]01-16-45'!H18</f>
        <v>11489.61</v>
      </c>
      <c r="G16" s="27">
        <f>'[16]01-16-45'!I18</f>
        <v>25364</v>
      </c>
      <c r="H16" s="27">
        <f>'[16]01-16-45'!J18</f>
        <v>21218</v>
      </c>
    </row>
    <row r="17" spans="1:8" x14ac:dyDescent="0.25">
      <c r="A17" s="27" t="str">
        <f>'[16]01-16-45'!A19</f>
        <v xml:space="preserve"> 01-5119-16-45                          </v>
      </c>
      <c r="B17" s="27" t="str">
        <f>'[16]01-16-45'!B19</f>
        <v xml:space="preserve"> OTHER PAYROLL EXPENS </v>
      </c>
      <c r="C17" s="27">
        <f>'[16]01-16-45'!E19</f>
        <v>5463</v>
      </c>
      <c r="D17" s="27">
        <f>'[16]01-16-45'!F19</f>
        <v>6384.42</v>
      </c>
      <c r="E17" s="27">
        <f>'[16]01-16-45'!G19</f>
        <v>5660</v>
      </c>
      <c r="F17" s="27">
        <f>'[16]01-16-45'!H19</f>
        <v>3738.39</v>
      </c>
      <c r="G17" s="27">
        <f>'[16]01-16-45'!I19</f>
        <v>6208</v>
      </c>
      <c r="H17" s="27">
        <f>'[16]01-16-45'!J19</f>
        <v>4860</v>
      </c>
    </row>
    <row r="18" spans="1:8" x14ac:dyDescent="0.25">
      <c r="A18" s="26"/>
      <c r="B18" s="26" t="s">
        <v>57</v>
      </c>
      <c r="C18" s="26">
        <f>SUM(C8:C17)</f>
        <v>913998</v>
      </c>
      <c r="D18" s="26">
        <f t="shared" ref="D18:H18" si="0">SUM(D8:D17)</f>
        <v>840050.41000000027</v>
      </c>
      <c r="E18" s="26">
        <f t="shared" si="0"/>
        <v>950685</v>
      </c>
      <c r="F18" s="26">
        <f t="shared" si="0"/>
        <v>413275.74000000005</v>
      </c>
      <c r="G18" s="26">
        <f t="shared" si="0"/>
        <v>939913</v>
      </c>
      <c r="H18" s="26">
        <f t="shared" si="0"/>
        <v>1036501</v>
      </c>
    </row>
    <row r="19" spans="1:8" x14ac:dyDescent="0.25">
      <c r="A19" s="52" t="str">
        <f>'[16]01-16-45'!A21</f>
        <v xml:space="preserve"> 01-5201-16-45                          </v>
      </c>
      <c r="B19" s="52" t="str">
        <f>'[16]01-16-45'!B21</f>
        <v xml:space="preserve"> OFFICE SUPPLIES      </v>
      </c>
      <c r="C19" s="52">
        <f>'[16]01-16-45'!E21</f>
        <v>1200</v>
      </c>
      <c r="D19" s="52">
        <f>'[16]01-16-45'!F21</f>
        <v>1369.21</v>
      </c>
      <c r="E19" s="52">
        <f>'[16]01-16-45'!G21</f>
        <v>2000</v>
      </c>
      <c r="F19" s="52">
        <f>'[16]01-16-45'!H21</f>
        <v>561.39</v>
      </c>
      <c r="G19" s="52">
        <f>'[16]01-16-45'!I21</f>
        <v>1100</v>
      </c>
      <c r="H19" s="52">
        <f>'[16]01-16-45'!J21</f>
        <v>1500</v>
      </c>
    </row>
    <row r="20" spans="1:8" x14ac:dyDescent="0.25">
      <c r="A20" s="52" t="str">
        <f>'[16]01-16-45'!A22</f>
        <v xml:space="preserve"> 01-5202-16-45                          </v>
      </c>
      <c r="B20" s="52" t="str">
        <f>'[16]01-16-45'!B22</f>
        <v xml:space="preserve"> POSTAGE              </v>
      </c>
      <c r="C20" s="52">
        <f>'[16]01-16-45'!E22</f>
        <v>300</v>
      </c>
      <c r="D20" s="52">
        <f>'[16]01-16-45'!F22</f>
        <v>259.45</v>
      </c>
      <c r="E20" s="52">
        <f>'[16]01-16-45'!G22</f>
        <v>300</v>
      </c>
      <c r="F20" s="52">
        <f>'[16]01-16-45'!H22</f>
        <v>145.87</v>
      </c>
      <c r="G20" s="52">
        <f>'[16]01-16-45'!I22</f>
        <v>300</v>
      </c>
      <c r="H20" s="52">
        <f>'[16]01-16-45'!J22</f>
        <v>350</v>
      </c>
    </row>
    <row r="21" spans="1:8" x14ac:dyDescent="0.25">
      <c r="A21" s="52" t="str">
        <f>'[16]01-16-45'!A23</f>
        <v xml:space="preserve"> 01-5205-16-45                          </v>
      </c>
      <c r="B21" s="52" t="str">
        <f>'[16]01-16-45'!B23</f>
        <v xml:space="preserve"> EDUCATIONAL &amp; RECREA </v>
      </c>
      <c r="C21" s="52">
        <f>'[16]01-16-45'!E23</f>
        <v>0</v>
      </c>
      <c r="D21" s="52">
        <f>'[16]01-16-45'!F23</f>
        <v>0</v>
      </c>
      <c r="E21" s="52">
        <f>'[16]01-16-45'!G23</f>
        <v>6500</v>
      </c>
      <c r="F21" s="52">
        <f>'[16]01-16-45'!H23</f>
        <v>0</v>
      </c>
      <c r="G21" s="52">
        <f>'[16]01-16-45'!I23</f>
        <v>2000</v>
      </c>
      <c r="H21" s="52">
        <f>'[16]01-16-45'!J23</f>
        <v>6500</v>
      </c>
    </row>
    <row r="22" spans="1:8" x14ac:dyDescent="0.25">
      <c r="A22" s="52" t="str">
        <f>'[16]01-16-45'!A24</f>
        <v xml:space="preserve"> 01-5206-16-45                          </v>
      </c>
      <c r="B22" s="52" t="str">
        <f>'[16]01-16-45'!B24</f>
        <v xml:space="preserve"> FUELS OILS LUBRICANT </v>
      </c>
      <c r="C22" s="52">
        <f>'[16]01-16-45'!E24</f>
        <v>2000</v>
      </c>
      <c r="D22" s="52">
        <f>'[16]01-16-45'!F24</f>
        <v>2777.58</v>
      </c>
      <c r="E22" s="52">
        <f>'[16]01-16-45'!G24</f>
        <v>2000</v>
      </c>
      <c r="F22" s="52">
        <f>'[16]01-16-45'!H24</f>
        <v>680.02</v>
      </c>
      <c r="G22" s="52">
        <f>'[16]01-16-45'!I24</f>
        <v>2000</v>
      </c>
      <c r="H22" s="52">
        <f>'[16]01-16-45'!J24</f>
        <v>2500</v>
      </c>
    </row>
    <row r="23" spans="1:8" x14ac:dyDescent="0.25">
      <c r="A23" s="52" t="str">
        <f>'[16]01-16-45'!A25</f>
        <v xml:space="preserve"> 01-5207-16-45                          </v>
      </c>
      <c r="B23" s="52" t="str">
        <f>'[16]01-16-45'!B25</f>
        <v xml:space="preserve"> SMALL TOOLS AND INST </v>
      </c>
      <c r="C23" s="52">
        <f>'[16]01-16-45'!E25</f>
        <v>2000</v>
      </c>
      <c r="D23" s="52">
        <f>'[16]01-16-45'!F25</f>
        <v>2031.42</v>
      </c>
      <c r="E23" s="52">
        <f>'[16]01-16-45'!G25</f>
        <v>2000</v>
      </c>
      <c r="F23" s="52">
        <f>'[16]01-16-45'!H25</f>
        <v>1698.99</v>
      </c>
      <c r="G23" s="52">
        <f>'[16]01-16-45'!I25</f>
        <v>3000</v>
      </c>
      <c r="H23" s="52">
        <f>'[16]01-16-45'!J25</f>
        <v>3000</v>
      </c>
    </row>
    <row r="24" spans="1:8" x14ac:dyDescent="0.25">
      <c r="A24" s="52" t="str">
        <f>'[16]01-16-45'!A26</f>
        <v xml:space="preserve"> 01-5208-16-45                          </v>
      </c>
      <c r="B24" s="52" t="str">
        <f>'[16]01-16-45'!B26</f>
        <v xml:space="preserve"> CLEANING SUPPLIES    </v>
      </c>
      <c r="C24" s="52">
        <f>'[16]01-16-45'!E26</f>
        <v>22000</v>
      </c>
      <c r="D24" s="52">
        <f>'[16]01-16-45'!F26</f>
        <v>25293.77</v>
      </c>
      <c r="E24" s="52">
        <f>'[16]01-16-45'!G26</f>
        <v>24000</v>
      </c>
      <c r="F24" s="52">
        <f>'[16]01-16-45'!H26</f>
        <v>13574.93</v>
      </c>
      <c r="G24" s="52">
        <f>'[16]01-16-45'!I26</f>
        <v>24000</v>
      </c>
      <c r="H24" s="52">
        <f>'[16]01-16-45'!J26</f>
        <v>25000</v>
      </c>
    </row>
    <row r="25" spans="1:8" x14ac:dyDescent="0.25">
      <c r="A25" s="52" t="str">
        <f>'[16]01-16-45'!A27</f>
        <v xml:space="preserve"> 01-5209-16-45                          </v>
      </c>
      <c r="B25" s="52" t="str">
        <f>'[16]01-16-45'!B27</f>
        <v xml:space="preserve"> CHEMICAL/MEDICAL SUP </v>
      </c>
      <c r="C25" s="52">
        <f>'[16]01-16-45'!E27</f>
        <v>3000</v>
      </c>
      <c r="D25" s="52">
        <f>'[16]01-16-45'!F27</f>
        <v>6690.01</v>
      </c>
      <c r="E25" s="52">
        <f>'[16]01-16-45'!G27</f>
        <v>3000</v>
      </c>
      <c r="F25" s="52">
        <f>'[16]01-16-45'!H27</f>
        <v>2750.85</v>
      </c>
      <c r="G25" s="52">
        <f>'[16]01-16-45'!I27</f>
        <v>5000</v>
      </c>
      <c r="H25" s="52">
        <f>'[16]01-16-45'!J27</f>
        <v>5000</v>
      </c>
    </row>
    <row r="26" spans="1:8" x14ac:dyDescent="0.25">
      <c r="A26" s="52" t="str">
        <f>'[16]01-16-45'!A28</f>
        <v xml:space="preserve"> 01-5212-16-45                          </v>
      </c>
      <c r="B26" s="52" t="str">
        <f>'[16]01-16-45'!B28</f>
        <v xml:space="preserve"> BOTANICAL AND AGRICU </v>
      </c>
      <c r="C26" s="52">
        <f>'[16]01-16-45'!E28</f>
        <v>3000</v>
      </c>
      <c r="D26" s="52">
        <f>'[16]01-16-45'!F28</f>
        <v>3031.31</v>
      </c>
      <c r="E26" s="52">
        <f>'[16]01-16-45'!G28</f>
        <v>3000</v>
      </c>
      <c r="F26" s="52">
        <f>'[16]01-16-45'!H28</f>
        <v>739.95</v>
      </c>
      <c r="G26" s="52">
        <f>'[16]01-16-45'!I28</f>
        <v>3000</v>
      </c>
      <c r="H26" s="52">
        <f>'[16]01-16-45'!J28</f>
        <v>3000</v>
      </c>
    </row>
    <row r="27" spans="1:8" x14ac:dyDescent="0.25">
      <c r="A27" s="52" t="str">
        <f>'[16]01-16-45'!A29</f>
        <v xml:space="preserve"> 01-5218-16-45                          </v>
      </c>
      <c r="B27" s="52" t="str">
        <f>'[16]01-16-45'!B29</f>
        <v xml:space="preserve"> ANIMAL FOOD          </v>
      </c>
      <c r="C27" s="52">
        <f>'[16]01-16-45'!E29</f>
        <v>65000</v>
      </c>
      <c r="D27" s="52">
        <f>'[16]01-16-45'!F29</f>
        <v>70931.009999999995</v>
      </c>
      <c r="E27" s="52">
        <f>'[16]01-16-45'!G29</f>
        <v>72000</v>
      </c>
      <c r="F27" s="52">
        <f>'[16]01-16-45'!H29</f>
        <v>30490.45</v>
      </c>
      <c r="G27" s="52">
        <f>'[16]01-16-45'!I29</f>
        <v>72000</v>
      </c>
      <c r="H27" s="52">
        <f>'[16]01-16-45'!J29</f>
        <v>75000</v>
      </c>
    </row>
    <row r="28" spans="1:8" x14ac:dyDescent="0.25">
      <c r="A28" s="52" t="str">
        <f>'[16]01-16-45'!A30</f>
        <v xml:space="preserve"> 01-5221-16-45                          </v>
      </c>
      <c r="B28" s="52" t="str">
        <f>'[16]01-16-45'!B30</f>
        <v xml:space="preserve"> SAFETY SUPPLIES      </v>
      </c>
      <c r="C28" s="52">
        <f>'[16]01-16-45'!E30</f>
        <v>3700</v>
      </c>
      <c r="D28" s="52">
        <f>'[16]01-16-45'!F30</f>
        <v>3609.6</v>
      </c>
      <c r="E28" s="52">
        <f>'[16]01-16-45'!G30</f>
        <v>7500</v>
      </c>
      <c r="F28" s="52">
        <f>'[16]01-16-45'!H30</f>
        <v>1162.07</v>
      </c>
      <c r="G28" s="52">
        <f>'[16]01-16-45'!I30</f>
        <v>7500</v>
      </c>
      <c r="H28" s="52">
        <f>'[16]01-16-45'!J30</f>
        <v>7500</v>
      </c>
    </row>
    <row r="29" spans="1:8" x14ac:dyDescent="0.25">
      <c r="A29" s="52" t="str">
        <f>'[16]01-16-45'!A31</f>
        <v xml:space="preserve"> 01-5222-16-45                          </v>
      </c>
      <c r="B29" s="52" t="str">
        <f>'[16]01-16-45'!B31</f>
        <v xml:space="preserve"> ANIMAL ENRICHMENT    </v>
      </c>
      <c r="C29" s="52">
        <f>'[16]01-16-45'!E31</f>
        <v>1000</v>
      </c>
      <c r="D29" s="52">
        <f>'[16]01-16-45'!F31</f>
        <v>1098.79</v>
      </c>
      <c r="E29" s="52">
        <f>'[16]01-16-45'!G31</f>
        <v>1000</v>
      </c>
      <c r="F29" s="52">
        <f>'[16]01-16-45'!H31</f>
        <v>135.69999999999999</v>
      </c>
      <c r="G29" s="52">
        <f>'[16]01-16-45'!I31</f>
        <v>1000</v>
      </c>
      <c r="H29" s="52">
        <f>'[16]01-16-45'!J31</f>
        <v>1000</v>
      </c>
    </row>
    <row r="30" spans="1:8" x14ac:dyDescent="0.25">
      <c r="A30" s="52" t="str">
        <f>'[16]01-16-45'!A32</f>
        <v xml:space="preserve"> 01-5251-16-45                          </v>
      </c>
      <c r="B30" s="52" t="str">
        <f>'[16]01-16-45'!B32</f>
        <v xml:space="preserve"> CONCESSION FOOD      </v>
      </c>
      <c r="C30" s="52">
        <f>'[16]01-16-45'!E32</f>
        <v>0</v>
      </c>
      <c r="D30" s="52">
        <f>'[16]01-16-45'!F32</f>
        <v>0</v>
      </c>
      <c r="E30" s="52">
        <f>'[16]01-16-45'!G32</f>
        <v>0</v>
      </c>
      <c r="F30" s="52">
        <f>'[16]01-16-45'!H32</f>
        <v>0</v>
      </c>
      <c r="G30" s="52">
        <f>'[16]01-16-45'!I32</f>
        <v>0</v>
      </c>
      <c r="H30" s="52">
        <f>'[16]01-16-45'!J32</f>
        <v>0</v>
      </c>
    </row>
    <row r="31" spans="1:8" x14ac:dyDescent="0.25">
      <c r="A31" s="52" t="str">
        <f>'[16]01-16-45'!A33</f>
        <v xml:space="preserve"> 01-5252-16-45                          </v>
      </c>
      <c r="B31" s="52" t="str">
        <f>'[16]01-16-45'!B33</f>
        <v xml:space="preserve"> GIFT SHOP SUPPLIES   </v>
      </c>
      <c r="C31" s="52">
        <f>'[16]01-16-45'!E33</f>
        <v>4500</v>
      </c>
      <c r="D31" s="52">
        <f>'[16]01-16-45'!F33</f>
        <v>4504.37</v>
      </c>
      <c r="E31" s="52">
        <f>'[16]01-16-45'!G33</f>
        <v>4500</v>
      </c>
      <c r="F31" s="52">
        <f>'[16]01-16-45'!H33</f>
        <v>1873.01</v>
      </c>
      <c r="G31" s="52">
        <f>'[16]01-16-45'!I33</f>
        <v>4500</v>
      </c>
      <c r="H31" s="52">
        <f>'[16]01-16-45'!J33</f>
        <v>4500</v>
      </c>
    </row>
    <row r="32" spans="1:8" x14ac:dyDescent="0.25">
      <c r="A32" s="52" t="str">
        <f>'[16]01-16-45'!A34</f>
        <v xml:space="preserve"> 01-5253-16-45                          </v>
      </c>
      <c r="B32" s="52" t="str">
        <f>'[16]01-16-45'!B34</f>
        <v xml:space="preserve"> GIFT SHOP MERCHANDIS </v>
      </c>
      <c r="C32" s="52">
        <f>'[16]01-16-45'!E34</f>
        <v>120000</v>
      </c>
      <c r="D32" s="52">
        <f>'[16]01-16-45'!F34</f>
        <v>137261.97</v>
      </c>
      <c r="E32" s="52">
        <f>'[16]01-16-45'!G34</f>
        <v>120000</v>
      </c>
      <c r="F32" s="52">
        <f>'[16]01-16-45'!H34</f>
        <v>40172.76</v>
      </c>
      <c r="G32" s="52">
        <f>'[16]01-16-45'!I34</f>
        <v>120000</v>
      </c>
      <c r="H32" s="52">
        <f>'[16]01-16-45'!J34</f>
        <v>120000</v>
      </c>
    </row>
    <row r="33" spans="1:8" x14ac:dyDescent="0.25">
      <c r="A33" s="52" t="str">
        <f>'[16]01-16-45'!A35</f>
        <v xml:space="preserve"> 01-5299-16-45                          </v>
      </c>
      <c r="B33" s="52" t="str">
        <f>'[16]01-16-45'!B35</f>
        <v xml:space="preserve"> MISCELLANEOUS SUPPLI </v>
      </c>
      <c r="C33" s="52">
        <f>'[16]01-16-45'!E35</f>
        <v>2000</v>
      </c>
      <c r="D33" s="52">
        <f>'[16]01-16-45'!F35</f>
        <v>2587.5100000000002</v>
      </c>
      <c r="E33" s="52">
        <f>'[16]01-16-45'!G35</f>
        <v>2000</v>
      </c>
      <c r="F33" s="52">
        <f>'[16]01-16-45'!H35</f>
        <v>979.33</v>
      </c>
      <c r="G33" s="52">
        <f>'[16]01-16-45'!I35</f>
        <v>2000</v>
      </c>
      <c r="H33" s="52">
        <f>'[16]01-16-45'!J35</f>
        <v>2500</v>
      </c>
    </row>
    <row r="34" spans="1:8" x14ac:dyDescent="0.25">
      <c r="A34" s="26"/>
      <c r="B34" s="26" t="s">
        <v>39</v>
      </c>
      <c r="C34" s="26">
        <f t="shared" ref="C34:H34" si="1">SUM(C19:C33)</f>
        <v>229700</v>
      </c>
      <c r="D34" s="26">
        <f t="shared" si="1"/>
        <v>261446</v>
      </c>
      <c r="E34" s="26">
        <f t="shared" si="1"/>
        <v>249800</v>
      </c>
      <c r="F34" s="26">
        <f t="shared" si="1"/>
        <v>94965.319999999992</v>
      </c>
      <c r="G34" s="26">
        <f t="shared" si="1"/>
        <v>247400</v>
      </c>
      <c r="H34" s="26">
        <f t="shared" si="1"/>
        <v>257350</v>
      </c>
    </row>
    <row r="35" spans="1:8" x14ac:dyDescent="0.25">
      <c r="A35" s="52" t="str">
        <f>'[16]01-16-45'!A38</f>
        <v xml:space="preserve"> 01-5301-16-45                          </v>
      </c>
      <c r="B35" s="52" t="str">
        <f>'[16]01-16-45'!B38</f>
        <v xml:space="preserve"> EXHIBIT MAINTENANCE  </v>
      </c>
      <c r="C35" s="52">
        <f>'[16]01-16-45'!E38</f>
        <v>29500</v>
      </c>
      <c r="D35" s="52">
        <f>'[16]01-16-45'!F38</f>
        <v>25074.43</v>
      </c>
      <c r="E35" s="52">
        <f>'[16]01-16-45'!G38</f>
        <v>35000</v>
      </c>
      <c r="F35" s="52">
        <f>'[16]01-16-45'!H38</f>
        <v>29668.11</v>
      </c>
      <c r="G35" s="52">
        <f>'[16]01-16-45'!I38</f>
        <v>35000</v>
      </c>
      <c r="H35" s="52">
        <f>'[16]01-16-45'!J38</f>
        <v>35000</v>
      </c>
    </row>
    <row r="36" spans="1:8" x14ac:dyDescent="0.25">
      <c r="A36" s="52" t="str">
        <f>'[16]01-16-45'!A39</f>
        <v xml:space="preserve"> 01-5302-16-45                          </v>
      </c>
      <c r="B36" s="52" t="str">
        <f>'[16]01-16-45'!B39</f>
        <v xml:space="preserve"> BUILDING MAINTENANCE </v>
      </c>
      <c r="C36" s="52">
        <f>'[16]01-16-45'!E39</f>
        <v>15629</v>
      </c>
      <c r="D36" s="52">
        <f>'[16]01-16-45'!F39</f>
        <v>16915.2</v>
      </c>
      <c r="E36" s="52">
        <f>'[16]01-16-45'!G39</f>
        <v>10000</v>
      </c>
      <c r="F36" s="52">
        <f>'[16]01-16-45'!H39</f>
        <v>442.97</v>
      </c>
      <c r="G36" s="52">
        <f>'[16]01-16-45'!I39</f>
        <v>13500</v>
      </c>
      <c r="H36" s="52">
        <f>'[16]01-16-45'!J39</f>
        <v>10000</v>
      </c>
    </row>
    <row r="37" spans="1:8" x14ac:dyDescent="0.25">
      <c r="A37" s="52" t="str">
        <f>'[16]01-16-45'!A40</f>
        <v xml:space="preserve"> 01-5303-16-45                          </v>
      </c>
      <c r="B37" s="52" t="str">
        <f>'[16]01-16-45'!B40</f>
        <v xml:space="preserve"> GROUNDS MAINTENANCE  </v>
      </c>
      <c r="C37" s="52">
        <f>'[16]01-16-45'!E40</f>
        <v>9000</v>
      </c>
      <c r="D37" s="52">
        <f>'[16]01-16-45'!F40</f>
        <v>8593.0300000000007</v>
      </c>
      <c r="E37" s="52">
        <f>'[16]01-16-45'!G40</f>
        <v>19000</v>
      </c>
      <c r="F37" s="52">
        <f>'[16]01-16-45'!H40</f>
        <v>2245.62</v>
      </c>
      <c r="G37" s="52">
        <f>'[16]01-16-45'!I40</f>
        <v>15500</v>
      </c>
      <c r="H37" s="52">
        <f>'[16]01-16-45'!J40</f>
        <v>29000</v>
      </c>
    </row>
    <row r="38" spans="1:8" x14ac:dyDescent="0.25">
      <c r="A38" s="52" t="str">
        <f>'[16]01-16-45'!A41</f>
        <v xml:space="preserve"> 01-5304-16-45                          </v>
      </c>
      <c r="B38" s="52" t="str">
        <f>'[16]01-16-45'!B41</f>
        <v xml:space="preserve"> MACHINERY &amp; EQUIPMEN </v>
      </c>
      <c r="C38" s="52">
        <f>'[16]01-16-45'!E41</f>
        <v>39012</v>
      </c>
      <c r="D38" s="52">
        <f>'[16]01-16-45'!F41</f>
        <v>-160.68</v>
      </c>
      <c r="E38" s="52">
        <f>'[16]01-16-45'!G41</f>
        <v>6100</v>
      </c>
      <c r="F38" s="52">
        <f>'[16]01-16-45'!H41</f>
        <v>4575.01</v>
      </c>
      <c r="G38" s="52">
        <f>'[16]01-16-45'!I41</f>
        <v>7100</v>
      </c>
      <c r="H38" s="52">
        <f>'[16]01-16-45'!J41</f>
        <v>7500</v>
      </c>
    </row>
    <row r="39" spans="1:8" x14ac:dyDescent="0.25">
      <c r="A39" s="52" t="str">
        <f>'[16]01-16-45'!A42</f>
        <v xml:space="preserve"> 01-5305-16-45                          </v>
      </c>
      <c r="B39" s="52" t="str">
        <f>'[16]01-16-45'!B42</f>
        <v xml:space="preserve"> VEHICLE MAINTENANCE  </v>
      </c>
      <c r="C39" s="52">
        <f>'[16]01-16-45'!E42</f>
        <v>2100</v>
      </c>
      <c r="D39" s="52">
        <f>'[16]01-16-45'!F42</f>
        <v>1580.57</v>
      </c>
      <c r="E39" s="52">
        <f>'[16]01-16-45'!G42</f>
        <v>2100</v>
      </c>
      <c r="F39" s="52">
        <f>'[16]01-16-45'!H42</f>
        <v>226.74</v>
      </c>
      <c r="G39" s="52">
        <f>'[16]01-16-45'!I42</f>
        <v>1000</v>
      </c>
      <c r="H39" s="52">
        <f>'[16]01-16-45'!J42</f>
        <v>1500</v>
      </c>
    </row>
    <row r="40" spans="1:8" x14ac:dyDescent="0.25">
      <c r="A40" s="52" t="str">
        <f>'[16]01-16-45'!A43</f>
        <v xml:space="preserve"> 01-5309-16-45                          </v>
      </c>
      <c r="B40" s="52" t="str">
        <f>'[16]01-16-45'!B43</f>
        <v xml:space="preserve"> OFFICE EQUIPMENT MAI </v>
      </c>
      <c r="C40" s="52">
        <f>'[16]01-16-45'!E43</f>
        <v>500</v>
      </c>
      <c r="D40" s="52">
        <f>'[16]01-16-45'!F43</f>
        <v>18.79</v>
      </c>
      <c r="E40" s="52">
        <f>'[16]01-16-45'!G43</f>
        <v>500</v>
      </c>
      <c r="F40" s="52">
        <f>'[16]01-16-45'!H43</f>
        <v>0</v>
      </c>
      <c r="G40" s="52">
        <f>'[16]01-16-45'!I43</f>
        <v>500</v>
      </c>
      <c r="H40" s="52">
        <f>'[16]01-16-45'!J43</f>
        <v>500</v>
      </c>
    </row>
    <row r="41" spans="1:8" x14ac:dyDescent="0.25">
      <c r="A41" s="52" t="str">
        <f>'[16]01-16-45'!A44</f>
        <v xml:space="preserve"> 01-5319-16-45                          </v>
      </c>
      <c r="B41" s="52" t="str">
        <f>'[16]01-16-45'!B44</f>
        <v xml:space="preserve"> SOFTWARE MAINTENANCE </v>
      </c>
      <c r="C41" s="52">
        <f>'[16]01-16-45'!E44</f>
        <v>4000</v>
      </c>
      <c r="D41" s="52">
        <f>'[16]01-16-45'!F44</f>
        <v>3895.21</v>
      </c>
      <c r="E41" s="52">
        <f>'[16]01-16-45'!G44</f>
        <v>4000</v>
      </c>
      <c r="F41" s="52">
        <f>'[16]01-16-45'!H44</f>
        <v>3396.61</v>
      </c>
      <c r="G41" s="52">
        <f>'[16]01-16-45'!I44</f>
        <v>6500</v>
      </c>
      <c r="H41" s="52">
        <f>'[16]01-16-45'!J44</f>
        <v>7000</v>
      </c>
    </row>
    <row r="42" spans="1:8" x14ac:dyDescent="0.25">
      <c r="A42" s="26"/>
      <c r="B42" s="26" t="s">
        <v>43</v>
      </c>
      <c r="C42" s="26">
        <f>SUM(C35:C41)</f>
        <v>99741</v>
      </c>
      <c r="D42" s="26">
        <f t="shared" ref="D42:H42" si="2">SUM(D35:D41)</f>
        <v>55916.55</v>
      </c>
      <c r="E42" s="26">
        <f t="shared" si="2"/>
        <v>76700</v>
      </c>
      <c r="F42" s="26">
        <f t="shared" si="2"/>
        <v>40555.06</v>
      </c>
      <c r="G42" s="26">
        <f t="shared" si="2"/>
        <v>79100</v>
      </c>
      <c r="H42" s="26">
        <f t="shared" si="2"/>
        <v>90500</v>
      </c>
    </row>
    <row r="43" spans="1:8" x14ac:dyDescent="0.25">
      <c r="A43" s="52" t="str">
        <f>'[16]01-16-45'!A46</f>
        <v xml:space="preserve"> 01-5401-16-45                          </v>
      </c>
      <c r="B43" s="52" t="str">
        <f>'[16]01-16-45'!B46</f>
        <v xml:space="preserve"> COMMUNICATIONS       </v>
      </c>
      <c r="C43" s="52">
        <f>'[16]01-16-45'!E46</f>
        <v>12615</v>
      </c>
      <c r="D43" s="52">
        <f>'[16]01-16-45'!F46</f>
        <v>9214.51</v>
      </c>
      <c r="E43" s="52">
        <f>'[16]01-16-45'!G46</f>
        <v>4000</v>
      </c>
      <c r="F43" s="52">
        <f>'[16]01-16-45'!H46</f>
        <v>632.58000000000004</v>
      </c>
      <c r="G43" s="52">
        <f>'[16]01-16-45'!I46</f>
        <v>2000</v>
      </c>
      <c r="H43" s="52">
        <f>'[16]01-16-45'!J46</f>
        <v>3000</v>
      </c>
    </row>
    <row r="44" spans="1:8" x14ac:dyDescent="0.25">
      <c r="A44" s="52" t="str">
        <f>'[16]01-16-45'!A47</f>
        <v xml:space="preserve"> 01-5402-16-45                          </v>
      </c>
      <c r="B44" s="52" t="str">
        <f>'[16]01-16-45'!B47</f>
        <v xml:space="preserve"> DUES &amp; SUBSCRIPTIONS </v>
      </c>
      <c r="C44" s="52">
        <f>'[16]01-16-45'!E47</f>
        <v>7000</v>
      </c>
      <c r="D44" s="52">
        <f>'[16]01-16-45'!F47</f>
        <v>6980.02</v>
      </c>
      <c r="E44" s="52">
        <f>'[16]01-16-45'!G47</f>
        <v>7500</v>
      </c>
      <c r="F44" s="52">
        <f>'[16]01-16-45'!H47</f>
        <v>3807.42</v>
      </c>
      <c r="G44" s="52">
        <f>'[16]01-16-45'!I47</f>
        <v>7500</v>
      </c>
      <c r="H44" s="52">
        <f>'[16]01-16-45'!J47</f>
        <v>8000</v>
      </c>
    </row>
    <row r="45" spans="1:8" x14ac:dyDescent="0.25">
      <c r="A45" s="52" t="str">
        <f>'[16]01-16-45'!A48</f>
        <v xml:space="preserve"> 01-5403-16-45                          </v>
      </c>
      <c r="B45" s="52" t="str">
        <f>'[16]01-16-45'!B48</f>
        <v xml:space="preserve"> GENERAL INSURANCE    </v>
      </c>
      <c r="C45" s="52">
        <f>'[16]01-16-45'!E48</f>
        <v>11430</v>
      </c>
      <c r="D45" s="52">
        <f>'[16]01-16-45'!F48</f>
        <v>12165.56</v>
      </c>
      <c r="E45" s="52">
        <f>'[16]01-16-45'!G48</f>
        <v>11928</v>
      </c>
      <c r="F45" s="52">
        <f>'[16]01-16-45'!H48</f>
        <v>8834.98</v>
      </c>
      <c r="G45" s="52">
        <f>'[16]01-16-45'!I48</f>
        <v>11928</v>
      </c>
      <c r="H45" s="52">
        <f>'[16]01-16-45'!J48</f>
        <v>12936</v>
      </c>
    </row>
    <row r="46" spans="1:8" x14ac:dyDescent="0.25">
      <c r="A46" s="52" t="str">
        <f>'[16]01-16-45'!A49</f>
        <v xml:space="preserve"> 01-5404-16-45                          </v>
      </c>
      <c r="B46" s="52" t="str">
        <f>'[16]01-16-45'!B49</f>
        <v xml:space="preserve"> PROFESSIONAL FEES    </v>
      </c>
      <c r="C46" s="52">
        <f>'[16]01-16-45'!E49</f>
        <v>31900</v>
      </c>
      <c r="D46" s="52">
        <f>'[16]01-16-45'!F49</f>
        <v>38294.620000000003</v>
      </c>
      <c r="E46" s="52">
        <f>'[16]01-16-45'!G49</f>
        <v>27000</v>
      </c>
      <c r="F46" s="52">
        <f>'[16]01-16-45'!H49</f>
        <v>15609.04</v>
      </c>
      <c r="G46" s="52">
        <f>'[16]01-16-45'!I49</f>
        <v>27000</v>
      </c>
      <c r="H46" s="52">
        <f>'[16]01-16-45'!J49</f>
        <v>29000</v>
      </c>
    </row>
    <row r="47" spans="1:8" x14ac:dyDescent="0.25">
      <c r="A47" s="52" t="str">
        <f>'[16]01-16-45'!A50</f>
        <v xml:space="preserve"> 01-5405-16-45                          </v>
      </c>
      <c r="B47" s="52" t="str">
        <f>'[16]01-16-45'!B50</f>
        <v xml:space="preserve"> ADVERTISING          </v>
      </c>
      <c r="C47" s="52">
        <f>'[16]01-16-45'!E50</f>
        <v>40100</v>
      </c>
      <c r="D47" s="52">
        <f>'[16]01-16-45'!F50</f>
        <v>27350.9</v>
      </c>
      <c r="E47" s="52">
        <f>'[16]01-16-45'!G50</f>
        <v>50000</v>
      </c>
      <c r="F47" s="52">
        <f>'[16]01-16-45'!H50</f>
        <v>6600.39</v>
      </c>
      <c r="G47" s="52">
        <f>'[16]01-16-45'!I50</f>
        <v>50000</v>
      </c>
      <c r="H47" s="52">
        <f>'[16]01-16-45'!J50</f>
        <v>50000</v>
      </c>
    </row>
    <row r="48" spans="1:8" x14ac:dyDescent="0.25">
      <c r="A48" s="52" t="str">
        <f>'[16]01-16-45'!A51</f>
        <v xml:space="preserve"> 01-5406-16-45                          </v>
      </c>
      <c r="B48" s="52" t="str">
        <f>'[16]01-16-45'!B51</f>
        <v xml:space="preserve"> TRAINING             </v>
      </c>
      <c r="C48" s="52">
        <f>'[16]01-16-45'!E51</f>
        <v>20500</v>
      </c>
      <c r="D48" s="52">
        <f>'[16]01-16-45'!F51</f>
        <v>29774.62</v>
      </c>
      <c r="E48" s="52">
        <f>'[16]01-16-45'!G51</f>
        <v>25750</v>
      </c>
      <c r="F48" s="52">
        <f>'[16]01-16-45'!H51</f>
        <v>2919.52</v>
      </c>
      <c r="G48" s="52">
        <f>'[16]01-16-45'!I51</f>
        <v>25750</v>
      </c>
      <c r="H48" s="52">
        <f>'[16]01-16-45'!J51</f>
        <v>25500</v>
      </c>
    </row>
    <row r="49" spans="1:8" x14ac:dyDescent="0.25">
      <c r="A49" s="52" t="str">
        <f>'[16]01-16-45'!A52</f>
        <v xml:space="preserve"> 01-5408-16-45                          </v>
      </c>
      <c r="B49" s="52" t="str">
        <f>'[16]01-16-45'!B52</f>
        <v xml:space="preserve"> ELECTRIC UTILITY SER </v>
      </c>
      <c r="C49" s="52">
        <f>'[16]01-16-45'!E52</f>
        <v>33175</v>
      </c>
      <c r="D49" s="52">
        <f>'[16]01-16-45'!F52</f>
        <v>30140.35</v>
      </c>
      <c r="E49" s="52">
        <f>'[16]01-16-45'!G52</f>
        <v>34053</v>
      </c>
      <c r="F49" s="52">
        <f>'[16]01-16-45'!H52</f>
        <v>14451.88</v>
      </c>
      <c r="G49" s="52">
        <f>'[16]01-16-45'!I52</f>
        <v>34053</v>
      </c>
      <c r="H49" s="52">
        <f>'[16]01-16-45'!J52</f>
        <v>34394</v>
      </c>
    </row>
    <row r="50" spans="1:8" x14ac:dyDescent="0.25">
      <c r="A50" s="52" t="str">
        <f>'[16]01-16-45'!A53</f>
        <v xml:space="preserve"> 01-5409-16-45                          </v>
      </c>
      <c r="B50" s="52" t="str">
        <f>'[16]01-16-45'!B53</f>
        <v xml:space="preserve"> CONTRACTUAL SERVICES </v>
      </c>
      <c r="C50" s="52">
        <f>'[16]01-16-45'!E53</f>
        <v>20000</v>
      </c>
      <c r="D50" s="52">
        <f>'[16]01-16-45'!F53</f>
        <v>21513.71</v>
      </c>
      <c r="E50" s="52">
        <f>'[16]01-16-45'!G53</f>
        <v>20000</v>
      </c>
      <c r="F50" s="52">
        <f>'[16]01-16-45'!H53</f>
        <v>9575.7900000000009</v>
      </c>
      <c r="G50" s="52">
        <f>'[16]01-16-45'!I53</f>
        <v>20000</v>
      </c>
      <c r="H50" s="52">
        <f>'[16]01-16-45'!J53</f>
        <v>20000</v>
      </c>
    </row>
    <row r="51" spans="1:8" x14ac:dyDescent="0.25">
      <c r="A51" s="52" t="str">
        <f>'[16]01-16-45'!A54</f>
        <v xml:space="preserve"> 01-5418-16-45                          </v>
      </c>
      <c r="B51" s="52" t="str">
        <f>'[16]01-16-45'!B54</f>
        <v xml:space="preserve"> AUTO ALLOWANCE       </v>
      </c>
      <c r="C51" s="52">
        <f>'[16]01-16-45'!E54</f>
        <v>4800</v>
      </c>
      <c r="D51" s="52">
        <f>'[16]01-16-45'!F54</f>
        <v>4787.2</v>
      </c>
      <c r="E51" s="52">
        <f>'[16]01-16-45'!G54</f>
        <v>4800</v>
      </c>
      <c r="F51" s="52">
        <f>'[16]01-16-45'!H54</f>
        <v>2320.67</v>
      </c>
      <c r="G51" s="52">
        <f>'[16]01-16-45'!I54</f>
        <v>4813</v>
      </c>
      <c r="H51" s="52">
        <f>'[16]01-16-45'!J54</f>
        <v>4800</v>
      </c>
    </row>
    <row r="52" spans="1:8" x14ac:dyDescent="0.25">
      <c r="A52" s="52" t="str">
        <f>'[16]01-16-45'!A55</f>
        <v xml:space="preserve"> 01-5441-16-45                          </v>
      </c>
      <c r="B52" s="52" t="str">
        <f>'[16]01-16-45'!B55</f>
        <v xml:space="preserve"> SOLID WASTE UTILITY  </v>
      </c>
      <c r="C52" s="52">
        <f>'[16]01-16-45'!E55</f>
        <v>7298</v>
      </c>
      <c r="D52" s="52">
        <f>'[16]01-16-45'!F55</f>
        <v>1390.95</v>
      </c>
      <c r="E52" s="52">
        <f>'[16]01-16-45'!G55</f>
        <v>7298</v>
      </c>
      <c r="F52" s="52">
        <f>'[16]01-16-45'!H55</f>
        <v>482.2</v>
      </c>
      <c r="G52" s="52">
        <f>'[16]01-16-45'!I55</f>
        <v>7298</v>
      </c>
      <c r="H52" s="52">
        <f>'[16]01-16-45'!J55</f>
        <v>7590</v>
      </c>
    </row>
    <row r="53" spans="1:8" x14ac:dyDescent="0.25">
      <c r="A53" s="52" t="str">
        <f>'[16]01-16-45'!A56</f>
        <v xml:space="preserve"> 01-5442-16-45                          </v>
      </c>
      <c r="B53" s="52" t="str">
        <f>'[16]01-16-45'!B56</f>
        <v xml:space="preserve"> WATER/SEWER UTILITY  </v>
      </c>
      <c r="C53" s="52">
        <f>'[16]01-16-45'!E56</f>
        <v>58100</v>
      </c>
      <c r="D53" s="52">
        <f>'[16]01-16-45'!F56</f>
        <v>30428.02</v>
      </c>
      <c r="E53" s="52">
        <f>'[16]01-16-45'!G56</f>
        <v>58100</v>
      </c>
      <c r="F53" s="52">
        <f>'[16]01-16-45'!H56</f>
        <v>18707.509999999998</v>
      </c>
      <c r="G53" s="52">
        <f>'[16]01-16-45'!I56</f>
        <v>58100</v>
      </c>
      <c r="H53" s="52">
        <f>'[16]01-16-45'!J56</f>
        <v>59843</v>
      </c>
    </row>
    <row r="54" spans="1:8" x14ac:dyDescent="0.25">
      <c r="A54" s="52" t="str">
        <f>'[16]01-16-45'!A57</f>
        <v xml:space="preserve"> 01-5446-16-45                          </v>
      </c>
      <c r="B54" s="52" t="str">
        <f>'[16]01-16-45'!B57</f>
        <v xml:space="preserve"> STORM WATER UTILITY  </v>
      </c>
      <c r="C54" s="52">
        <f>'[16]01-16-45'!E57</f>
        <v>361</v>
      </c>
      <c r="D54" s="52">
        <f>'[16]01-16-45'!F57</f>
        <v>329.04</v>
      </c>
      <c r="E54" s="52">
        <f>'[16]01-16-45'!G57</f>
        <v>361</v>
      </c>
      <c r="F54" s="52">
        <f>'[16]01-16-45'!H57</f>
        <v>164.52</v>
      </c>
      <c r="G54" s="52">
        <f>'[16]01-16-45'!I57</f>
        <v>361</v>
      </c>
      <c r="H54" s="52">
        <f>'[16]01-16-45'!J57</f>
        <v>361</v>
      </c>
    </row>
    <row r="55" spans="1:8" x14ac:dyDescent="0.25">
      <c r="A55" s="52" t="str">
        <f>'[16]01-16-45'!A58</f>
        <v xml:space="preserve"> 01-5455-16-45                          </v>
      </c>
      <c r="B55" s="52" t="str">
        <f>'[16]01-16-45'!B58</f>
        <v xml:space="preserve"> UNIFORM PURCHASE/REN </v>
      </c>
      <c r="C55" s="52">
        <f>'[16]01-16-45'!E58</f>
        <v>4000</v>
      </c>
      <c r="D55" s="52">
        <f>'[16]01-16-45'!F58</f>
        <v>2736.76</v>
      </c>
      <c r="E55" s="52">
        <f>'[16]01-16-45'!G58</f>
        <v>4000</v>
      </c>
      <c r="F55" s="52">
        <f>'[16]01-16-45'!H58</f>
        <v>2435.35</v>
      </c>
      <c r="G55" s="52">
        <f>'[16]01-16-45'!I58</f>
        <v>4000</v>
      </c>
      <c r="H55" s="52">
        <f>'[16]01-16-45'!J58</f>
        <v>4000</v>
      </c>
    </row>
    <row r="56" spans="1:8" x14ac:dyDescent="0.25">
      <c r="A56" s="52" t="str">
        <f>'[16]01-16-45'!A59</f>
        <v xml:space="preserve"> 01-5495-16-45                          </v>
      </c>
      <c r="B56" s="52" t="str">
        <f>'[16]01-16-45'!B59</f>
        <v xml:space="preserve"> SPECIAL EVENTS       </v>
      </c>
      <c r="C56" s="52">
        <f>'[16]01-16-45'!E59</f>
        <v>6000</v>
      </c>
      <c r="D56" s="52">
        <f>'[16]01-16-45'!F59</f>
        <v>7455.58</v>
      </c>
      <c r="E56" s="52">
        <f>'[16]01-16-45'!G59</f>
        <v>7000</v>
      </c>
      <c r="F56" s="52">
        <f>'[16]01-16-45'!H59</f>
        <v>1354.94</v>
      </c>
      <c r="G56" s="52">
        <f>'[16]01-16-45'!I59</f>
        <v>7000</v>
      </c>
      <c r="H56" s="52">
        <f>'[16]01-16-45'!J59</f>
        <v>6000</v>
      </c>
    </row>
    <row r="57" spans="1:8" x14ac:dyDescent="0.25">
      <c r="A57" s="52" t="str">
        <f>'[16]01-16-45'!A60</f>
        <v xml:space="preserve"> 01-5499-16-45                          </v>
      </c>
      <c r="B57" s="52" t="str">
        <f>'[16]01-16-45'!B60</f>
        <v xml:space="preserve"> MISCELLANEOUS SERVIC </v>
      </c>
      <c r="C57" s="52">
        <f>'[16]01-16-45'!E60</f>
        <v>10000</v>
      </c>
      <c r="D57" s="52">
        <f>'[16]01-16-45'!F60</f>
        <v>10317</v>
      </c>
      <c r="E57" s="52">
        <f>'[16]01-16-45'!G60</f>
        <v>10000</v>
      </c>
      <c r="F57" s="52">
        <f>'[16]01-16-45'!H60</f>
        <v>1674.91</v>
      </c>
      <c r="G57" s="52">
        <f>'[16]01-16-45'!I60</f>
        <v>10000</v>
      </c>
      <c r="H57" s="52">
        <f>'[16]01-16-45'!J60</f>
        <v>10000</v>
      </c>
    </row>
    <row r="58" spans="1:8" x14ac:dyDescent="0.25">
      <c r="A58" s="26"/>
      <c r="B58" s="26" t="s">
        <v>40</v>
      </c>
      <c r="C58" s="26">
        <f>'[16]01-16-45'!E61</f>
        <v>267279</v>
      </c>
      <c r="D58" s="26">
        <f>'[16]01-16-45'!F61</f>
        <v>232878.84000000003</v>
      </c>
      <c r="E58" s="26">
        <f>'[16]01-16-45'!G61</f>
        <v>271790</v>
      </c>
      <c r="F58" s="26">
        <f>'[16]01-16-45'!H61</f>
        <v>89571.700000000012</v>
      </c>
      <c r="G58" s="26">
        <f>'[16]01-16-45'!I61</f>
        <v>269803</v>
      </c>
      <c r="H58" s="26">
        <f>'[16]01-16-45'!J61</f>
        <v>275424</v>
      </c>
    </row>
    <row r="59" spans="1:8" x14ac:dyDescent="0.25">
      <c r="A59" s="52" t="str">
        <f>'[16]01-16-45'!A62</f>
        <v xml:space="preserve"> 01-5502-16-45                          </v>
      </c>
      <c r="B59" s="52" t="str">
        <f>'[16]01-16-45'!B62</f>
        <v xml:space="preserve"> BUILDINGS            </v>
      </c>
      <c r="C59" s="52">
        <f>'[16]01-16-45'!E62</f>
        <v>0</v>
      </c>
      <c r="D59" s="52">
        <f>'[16]01-16-45'!F62</f>
        <v>0</v>
      </c>
      <c r="E59" s="52">
        <f>'[16]01-16-45'!G62</f>
        <v>0</v>
      </c>
      <c r="F59" s="52">
        <f>'[16]01-16-45'!H62</f>
        <v>0</v>
      </c>
      <c r="G59" s="52">
        <f>'[16]01-16-45'!I62</f>
        <v>0</v>
      </c>
      <c r="H59" s="52">
        <f>'[16]01-16-45'!J62</f>
        <v>0</v>
      </c>
    </row>
    <row r="60" spans="1:8" x14ac:dyDescent="0.25">
      <c r="A60" s="52" t="str">
        <f>'[16]01-16-45'!A63</f>
        <v xml:space="preserve"> 01-5507-16-45                          </v>
      </c>
      <c r="B60" s="52" t="str">
        <f>'[16]01-16-45'!B63</f>
        <v xml:space="preserve"> IMPROVEMENTS OTHER T </v>
      </c>
      <c r="C60" s="52">
        <f>'[16]01-16-45'!E63</f>
        <v>5000</v>
      </c>
      <c r="D60" s="52">
        <f>'[16]01-16-45'!F63</f>
        <v>0</v>
      </c>
      <c r="E60" s="52">
        <f>'[16]01-16-45'!G63</f>
        <v>15000</v>
      </c>
      <c r="F60" s="52">
        <f>'[16]01-16-45'!H63</f>
        <v>0</v>
      </c>
      <c r="G60" s="52">
        <f>'[16]01-16-45'!I63</f>
        <v>0</v>
      </c>
      <c r="H60" s="52">
        <f>'[16]01-16-45'!J63</f>
        <v>0</v>
      </c>
    </row>
    <row r="61" spans="1:8" x14ac:dyDescent="0.25">
      <c r="A61" s="26"/>
      <c r="B61" s="26" t="s">
        <v>96</v>
      </c>
      <c r="C61" s="26">
        <f t="shared" ref="C61:H61" si="3">SUM(C59:C60)</f>
        <v>5000</v>
      </c>
      <c r="D61" s="26">
        <f t="shared" si="3"/>
        <v>0</v>
      </c>
      <c r="E61" s="26">
        <f t="shared" si="3"/>
        <v>15000</v>
      </c>
      <c r="F61" s="26">
        <f t="shared" si="3"/>
        <v>0</v>
      </c>
      <c r="G61" s="26">
        <f t="shared" si="3"/>
        <v>0</v>
      </c>
      <c r="H61" s="26">
        <f t="shared" si="3"/>
        <v>0</v>
      </c>
    </row>
    <row r="62" spans="1:8" x14ac:dyDescent="0.25">
      <c r="A62" s="52" t="str">
        <f>'[16]01-16-45'!A66</f>
        <v xml:space="preserve"> 01-6502-16-45                          </v>
      </c>
      <c r="B62" s="52" t="str">
        <f>'[16]01-16-45'!B66</f>
        <v xml:space="preserve"> BUILDINGS            </v>
      </c>
      <c r="C62" s="52">
        <f>'[16]01-16-45'!E66</f>
        <v>0</v>
      </c>
      <c r="D62" s="52">
        <f>'[16]01-16-45'!F66</f>
        <v>0</v>
      </c>
      <c r="E62" s="52">
        <f>'[16]01-16-45'!G66</f>
        <v>50000</v>
      </c>
      <c r="F62" s="52">
        <f>'[16]01-16-45'!H66</f>
        <v>0</v>
      </c>
      <c r="G62" s="52">
        <f>'[16]01-16-45'!I66</f>
        <v>50000</v>
      </c>
      <c r="H62" s="52">
        <f>'[16]01-16-45'!J66</f>
        <v>0</v>
      </c>
    </row>
    <row r="63" spans="1:8" x14ac:dyDescent="0.25">
      <c r="A63" s="52" t="str">
        <f>'[16]01-16-45'!A67</f>
        <v xml:space="preserve"> 01-6504-16-45                          </v>
      </c>
      <c r="B63" s="52" t="str">
        <f>'[16]01-16-45'!B67</f>
        <v xml:space="preserve"> MACHINERY &amp; EQUIPMEN </v>
      </c>
      <c r="C63" s="52">
        <f>'[16]01-16-45'!E67</f>
        <v>41000</v>
      </c>
      <c r="D63" s="52">
        <f>'[16]01-16-45'!F67</f>
        <v>0</v>
      </c>
      <c r="E63" s="52">
        <f>'[16]01-16-45'!G67</f>
        <v>11000</v>
      </c>
      <c r="F63" s="52">
        <f>'[16]01-16-45'!H67</f>
        <v>0</v>
      </c>
      <c r="G63" s="52">
        <f>'[16]01-16-45'!I67</f>
        <v>11000</v>
      </c>
      <c r="H63" s="52">
        <f>'[16]01-16-45'!J67</f>
        <v>48000</v>
      </c>
    </row>
    <row r="64" spans="1:8" x14ac:dyDescent="0.25">
      <c r="A64" s="52" t="str">
        <f>'[16]01-16-45'!A68</f>
        <v xml:space="preserve"> 01-6505-16-45                          </v>
      </c>
      <c r="B64" s="52" t="str">
        <f>'[16]01-16-45'!B68</f>
        <v xml:space="preserve"> MOTOR VEHICLES       </v>
      </c>
      <c r="C64" s="52">
        <f>'[16]01-16-45'!E68</f>
        <v>0</v>
      </c>
      <c r="D64" s="52">
        <f>'[16]01-16-45'!F68</f>
        <v>63577.68</v>
      </c>
      <c r="E64" s="52">
        <f>'[16]01-16-45'!G68</f>
        <v>0</v>
      </c>
      <c r="F64" s="52">
        <f>'[16]01-16-45'!H68</f>
        <v>0</v>
      </c>
      <c r="G64" s="52">
        <f>'[16]01-16-45'!I68</f>
        <v>0</v>
      </c>
      <c r="H64" s="52">
        <f>'[16]01-16-45'!J68</f>
        <v>0</v>
      </c>
    </row>
    <row r="65" spans="1:8" x14ac:dyDescent="0.25">
      <c r="A65" s="52" t="str">
        <f>'[16]01-16-45'!A69</f>
        <v xml:space="preserve"> 01-6507-16-45                          </v>
      </c>
      <c r="B65" s="52" t="str">
        <f>'[16]01-16-45'!B69</f>
        <v xml:space="preserve"> IMPROVEMENTS OTHER T </v>
      </c>
      <c r="C65" s="52">
        <f>'[16]01-16-45'!E69</f>
        <v>0</v>
      </c>
      <c r="D65" s="52">
        <f>'[16]01-16-45'!F69</f>
        <v>0</v>
      </c>
      <c r="E65" s="52">
        <f>'[16]01-16-45'!G69</f>
        <v>21000</v>
      </c>
      <c r="F65" s="52">
        <f>'[16]01-16-45'!H69</f>
        <v>0</v>
      </c>
      <c r="G65" s="52">
        <f>'[16]01-16-45'!I69</f>
        <v>21000</v>
      </c>
      <c r="H65" s="52">
        <f>'[16]01-16-45'!J69</f>
        <v>0</v>
      </c>
    </row>
    <row r="66" spans="1:8" ht="15.75" thickBot="1" x14ac:dyDescent="0.3">
      <c r="A66" s="26"/>
      <c r="B66" s="26" t="s">
        <v>97</v>
      </c>
      <c r="C66" s="26">
        <f>SUM(C62:C65)</f>
        <v>41000</v>
      </c>
      <c r="D66" s="26">
        <f t="shared" ref="D66:H66" si="4">SUM(D62:D65)</f>
        <v>63577.68</v>
      </c>
      <c r="E66" s="26">
        <f t="shared" si="4"/>
        <v>82000</v>
      </c>
      <c r="F66" s="26">
        <f t="shared" si="4"/>
        <v>0</v>
      </c>
      <c r="G66" s="26">
        <f t="shared" si="4"/>
        <v>82000</v>
      </c>
      <c r="H66" s="26">
        <f t="shared" si="4"/>
        <v>48000</v>
      </c>
    </row>
    <row r="67" spans="1:8" ht="16.5" thickTop="1" thickBot="1" x14ac:dyDescent="0.3">
      <c r="A67" s="29"/>
      <c r="B67" s="29" t="s">
        <v>98</v>
      </c>
      <c r="C67" s="29">
        <f t="shared" ref="C67:H67" si="5">SUM(C8:C66)/2</f>
        <v>1556718</v>
      </c>
      <c r="D67" s="29">
        <f t="shared" si="5"/>
        <v>1453869.4800000004</v>
      </c>
      <c r="E67" s="29">
        <f t="shared" si="5"/>
        <v>1645975</v>
      </c>
      <c r="F67" s="29">
        <f t="shared" si="5"/>
        <v>638367.81999999983</v>
      </c>
      <c r="G67" s="29">
        <f t="shared" si="5"/>
        <v>1618216</v>
      </c>
      <c r="H67" s="29">
        <f t="shared" si="5"/>
        <v>1707775</v>
      </c>
    </row>
    <row r="68" spans="1:8" ht="16.5" thickTop="1" thickBot="1" x14ac:dyDescent="0.3">
      <c r="A68" s="29"/>
      <c r="B68" s="29"/>
      <c r="C68" s="29"/>
      <c r="D68" s="29"/>
      <c r="E68" s="29"/>
      <c r="F68" s="29"/>
      <c r="G68" s="29"/>
      <c r="H68" s="29"/>
    </row>
    <row r="69" spans="1:8" ht="15.75" thickTop="1" x14ac:dyDescent="0.25">
      <c r="A69" s="30"/>
      <c r="B69" s="69"/>
      <c r="C69" s="69"/>
      <c r="D69" s="69"/>
      <c r="E69" s="69"/>
      <c r="F69" s="69"/>
      <c r="G69" s="96"/>
      <c r="H69" s="9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6" workbookViewId="0">
      <selection activeCell="N26" sqref="N26"/>
    </sheetView>
  </sheetViews>
  <sheetFormatPr defaultRowHeight="15" x14ac:dyDescent="0.25"/>
  <cols>
    <col min="1" max="1" width="13.5703125" customWidth="1"/>
    <col min="2" max="2" width="28.7109375" bestFit="1" customWidth="1"/>
    <col min="3" max="3" width="8.7109375" bestFit="1" customWidth="1"/>
  </cols>
  <sheetData>
    <row r="1" spans="1:8" x14ac:dyDescent="0.25">
      <c r="A1" s="1" t="s">
        <v>0</v>
      </c>
      <c r="B1" s="70"/>
      <c r="C1" s="71"/>
      <c r="D1" s="71"/>
      <c r="E1" s="71"/>
      <c r="F1" s="71"/>
      <c r="G1" s="71"/>
      <c r="H1" s="71"/>
    </row>
    <row r="2" spans="1:8" x14ac:dyDescent="0.25">
      <c r="A2" s="1" t="str">
        <f>[1]Sheet1!$A$2</f>
        <v>BUDGET 2024-2025</v>
      </c>
      <c r="B2" s="70"/>
      <c r="C2" s="71"/>
      <c r="D2" s="71"/>
      <c r="E2" s="71"/>
      <c r="F2" s="71"/>
      <c r="G2" s="71"/>
      <c r="H2" s="71"/>
    </row>
    <row r="3" spans="1:8" x14ac:dyDescent="0.25">
      <c r="A3" s="1" t="s">
        <v>99</v>
      </c>
      <c r="B3" s="70"/>
      <c r="C3" s="71"/>
      <c r="D3" s="71"/>
      <c r="E3" s="71"/>
      <c r="F3" s="71"/>
      <c r="G3" s="71"/>
      <c r="H3" s="71"/>
    </row>
    <row r="4" spans="1:8" x14ac:dyDescent="0.25">
      <c r="A4" s="36"/>
      <c r="B4" s="36"/>
      <c r="C4" s="37"/>
      <c r="D4" s="37"/>
      <c r="E4" s="37"/>
      <c r="F4" s="37"/>
      <c r="G4" s="37"/>
      <c r="H4" s="37"/>
    </row>
    <row r="5" spans="1:8" x14ac:dyDescent="0.25">
      <c r="A5" s="38" t="s">
        <v>100</v>
      </c>
      <c r="B5" s="38" t="s">
        <v>36</v>
      </c>
      <c r="C5" s="21" t="str">
        <f>'[17]01-16-46'!E7</f>
        <v>2022-23</v>
      </c>
      <c r="D5" s="21" t="str">
        <f>'[17]01-16-46'!F7</f>
        <v>2022-23</v>
      </c>
      <c r="E5" s="21" t="str">
        <f>'[17]01-16-46'!G7</f>
        <v>2023-24</v>
      </c>
      <c r="F5" s="21" t="str">
        <f>'[17]01-16-46'!H7</f>
        <v>2023-24</v>
      </c>
      <c r="G5" s="21" t="str">
        <f>'[17]01-16-46'!I7</f>
        <v>2023-24</v>
      </c>
      <c r="H5" s="21" t="str">
        <f>'[17]01-16-46'!J7</f>
        <v>2024-25</v>
      </c>
    </row>
    <row r="6" spans="1:8" x14ac:dyDescent="0.25">
      <c r="A6" s="72" t="s">
        <v>101</v>
      </c>
      <c r="B6" s="38"/>
      <c r="C6" s="39" t="s">
        <v>109</v>
      </c>
      <c r="D6" s="39" t="s">
        <v>106</v>
      </c>
      <c r="E6" s="39" t="s">
        <v>112</v>
      </c>
      <c r="F6" s="39" t="s">
        <v>106</v>
      </c>
      <c r="G6" s="39" t="s">
        <v>105</v>
      </c>
      <c r="H6" s="39" t="s">
        <v>108</v>
      </c>
    </row>
    <row r="7" spans="1:8" ht="15.75" thickBot="1" x14ac:dyDescent="0.3">
      <c r="A7" s="40" t="s">
        <v>4</v>
      </c>
      <c r="B7" s="40"/>
      <c r="C7" s="40"/>
      <c r="D7" s="40"/>
      <c r="E7" s="40" t="s">
        <v>5</v>
      </c>
      <c r="F7" s="41" t="s">
        <v>110</v>
      </c>
      <c r="G7" s="40" t="s">
        <v>5</v>
      </c>
      <c r="H7" s="40" t="s">
        <v>5</v>
      </c>
    </row>
    <row r="8" spans="1:8" ht="15.75" thickTop="1" x14ac:dyDescent="0.25">
      <c r="A8" s="73" t="str">
        <f>'[17]01-16-46'!A10</f>
        <v xml:space="preserve"> 01-5101-16-46                          </v>
      </c>
      <c r="B8" s="73" t="str">
        <f>'[17]01-16-46'!B10</f>
        <v xml:space="preserve"> SALARIES             </v>
      </c>
      <c r="C8" s="73">
        <f>'[17]01-16-46'!E10</f>
        <v>157044</v>
      </c>
      <c r="D8" s="73">
        <f>'[17]01-16-46'!F10</f>
        <v>150923.43</v>
      </c>
      <c r="E8" s="73">
        <f>'[17]01-16-46'!G10</f>
        <v>173889</v>
      </c>
      <c r="F8" s="73">
        <f>'[17]01-16-46'!H10</f>
        <v>71474.679999999993</v>
      </c>
      <c r="G8" s="73">
        <f>'[17]01-16-46'!I10</f>
        <v>162937</v>
      </c>
      <c r="H8" s="73">
        <f>'[17]01-16-46'!J10</f>
        <v>224196</v>
      </c>
    </row>
    <row r="9" spans="1:8" x14ac:dyDescent="0.25">
      <c r="A9" s="73" t="str">
        <f>'[17]01-16-46'!A11</f>
        <v xml:space="preserve"> 01-5106-16-46                          </v>
      </c>
      <c r="B9" s="73" t="str">
        <f>'[17]01-16-46'!B11</f>
        <v xml:space="preserve"> OVERTIME             </v>
      </c>
      <c r="C9" s="73">
        <f>'[17]01-16-46'!E11</f>
        <v>10000</v>
      </c>
      <c r="D9" s="73">
        <f>'[17]01-16-46'!F11</f>
        <v>9918.5</v>
      </c>
      <c r="E9" s="73">
        <f>'[17]01-16-46'!G11</f>
        <v>10000</v>
      </c>
      <c r="F9" s="73">
        <f>'[17]01-16-46'!H11</f>
        <v>3579.39</v>
      </c>
      <c r="G9" s="73">
        <f>'[17]01-16-46'!I11</f>
        <v>10000</v>
      </c>
      <c r="H9" s="73">
        <f>'[17]01-16-46'!J11</f>
        <v>10000</v>
      </c>
    </row>
    <row r="10" spans="1:8" x14ac:dyDescent="0.25">
      <c r="A10" s="73" t="str">
        <f>'[17]01-16-46'!A12</f>
        <v xml:space="preserve"> 01-5107-16-46                          </v>
      </c>
      <c r="B10" s="73" t="str">
        <f>'[17]01-16-46'!B12</f>
        <v xml:space="preserve"> HOLIDAY PAY          </v>
      </c>
      <c r="C10" s="73">
        <f>'[17]01-16-46'!E12</f>
        <v>300</v>
      </c>
      <c r="D10" s="73">
        <f>'[17]01-16-46'!F12</f>
        <v>204.32</v>
      </c>
      <c r="E10" s="73">
        <f>'[17]01-16-46'!G12</f>
        <v>300</v>
      </c>
      <c r="F10" s="73">
        <f>'[17]01-16-46'!H12</f>
        <v>0</v>
      </c>
      <c r="G10" s="73">
        <f>'[17]01-16-46'!I12</f>
        <v>300</v>
      </c>
      <c r="H10" s="73">
        <f>'[17]01-16-46'!J12</f>
        <v>300</v>
      </c>
    </row>
    <row r="11" spans="1:8" x14ac:dyDescent="0.25">
      <c r="A11" s="73" t="str">
        <f>'[17]01-16-46'!A13</f>
        <v xml:space="preserve"> 01-5110-16-46                          </v>
      </c>
      <c r="B11" s="73" t="str">
        <f>'[17]01-16-46'!B13</f>
        <v xml:space="preserve"> LONGEVITY            </v>
      </c>
      <c r="C11" s="73">
        <f>'[17]01-16-46'!E13</f>
        <v>1320</v>
      </c>
      <c r="D11" s="73">
        <f>'[17]01-16-46'!F13</f>
        <v>1320</v>
      </c>
      <c r="E11" s="73">
        <f>'[17]01-16-46'!G13</f>
        <v>1320</v>
      </c>
      <c r="F11" s="73">
        <f>'[17]01-16-46'!H13</f>
        <v>1320</v>
      </c>
      <c r="G11" s="73">
        <f>'[17]01-16-46'!I13</f>
        <v>1320</v>
      </c>
      <c r="H11" s="73">
        <f>'[17]01-16-46'!J13</f>
        <v>1140</v>
      </c>
    </row>
    <row r="12" spans="1:8" x14ac:dyDescent="0.25">
      <c r="A12" s="73" t="str">
        <f>'[17]01-16-46'!A14</f>
        <v xml:space="preserve"> 01-5111-16-46                          </v>
      </c>
      <c r="B12" s="73" t="str">
        <f>'[17]01-16-46'!B14</f>
        <v xml:space="preserve"> RETIREMENT           </v>
      </c>
      <c r="C12" s="73">
        <f>'[17]01-16-46'!E14</f>
        <v>21047</v>
      </c>
      <c r="D12" s="73">
        <f>'[17]01-16-46'!F14</f>
        <v>19917.77</v>
      </c>
      <c r="E12" s="73">
        <f>'[17]01-16-46'!G14</f>
        <v>24370</v>
      </c>
      <c r="F12" s="73">
        <f>'[17]01-16-46'!H14</f>
        <v>9801.2900000000009</v>
      </c>
      <c r="G12" s="73">
        <f>'[17]01-16-46'!I14</f>
        <v>22856</v>
      </c>
      <c r="H12" s="73">
        <f>'[17]01-16-46'!J14</f>
        <v>31598</v>
      </c>
    </row>
    <row r="13" spans="1:8" x14ac:dyDescent="0.25">
      <c r="A13" s="73" t="str">
        <f>'[17]01-16-46'!A15</f>
        <v xml:space="preserve"> 01-5112-16-46                          </v>
      </c>
      <c r="B13" s="73" t="str">
        <f>'[17]01-16-46'!B15</f>
        <v xml:space="preserve"> FICA                 </v>
      </c>
      <c r="C13" s="73">
        <f>'[17]01-16-46'!E15</f>
        <v>12704</v>
      </c>
      <c r="D13" s="73">
        <f>'[17]01-16-46'!F15</f>
        <v>12029.42</v>
      </c>
      <c r="E13" s="73">
        <f>'[17]01-16-46'!G15</f>
        <v>13443</v>
      </c>
      <c r="F13" s="73">
        <f>'[17]01-16-46'!H15</f>
        <v>5710.06</v>
      </c>
      <c r="G13" s="73">
        <f>'[17]01-16-46'!I15</f>
        <v>13215</v>
      </c>
      <c r="H13" s="73">
        <f>'[17]01-16-46'!J15</f>
        <v>18066</v>
      </c>
    </row>
    <row r="14" spans="1:8" x14ac:dyDescent="0.25">
      <c r="A14" s="73" t="str">
        <f>'[17]01-16-46'!A16</f>
        <v xml:space="preserve"> 01-5114-16-46                          </v>
      </c>
      <c r="B14" s="73" t="s">
        <v>49</v>
      </c>
      <c r="C14" s="73">
        <f>'[17]01-16-46'!E16</f>
        <v>0</v>
      </c>
      <c r="D14" s="73">
        <f>'[17]01-16-46'!F16</f>
        <v>0</v>
      </c>
      <c r="E14" s="73">
        <f>'[17]01-16-46'!G16</f>
        <v>0</v>
      </c>
      <c r="F14" s="73">
        <f>'[17]01-16-46'!H16</f>
        <v>0</v>
      </c>
      <c r="G14" s="73">
        <f>'[17]01-16-46'!I16</f>
        <v>0</v>
      </c>
      <c r="H14" s="73">
        <f>'[17]01-16-46'!J16</f>
        <v>0</v>
      </c>
    </row>
    <row r="15" spans="1:8" x14ac:dyDescent="0.25">
      <c r="A15" s="73" t="str">
        <f>'[17]01-16-46'!A17</f>
        <v xml:space="preserve"> 01-5116-16-46                          </v>
      </c>
      <c r="B15" s="73" t="str">
        <f>'[17]01-16-46'!B17</f>
        <v xml:space="preserve"> HEALTH/LIFE INSURANC </v>
      </c>
      <c r="C15" s="73">
        <f>'[17]01-16-46'!E17</f>
        <v>28172</v>
      </c>
      <c r="D15" s="73">
        <f>'[17]01-16-46'!F17</f>
        <v>26770.14</v>
      </c>
      <c r="E15" s="73">
        <f>'[17]01-16-46'!G17</f>
        <v>31238</v>
      </c>
      <c r="F15" s="73">
        <f>'[17]01-16-46'!H17</f>
        <v>11868.45</v>
      </c>
      <c r="G15" s="73">
        <f>'[17]01-16-46'!I17</f>
        <v>27629</v>
      </c>
      <c r="H15" s="73">
        <f>'[17]01-16-46'!J17</f>
        <v>44498</v>
      </c>
    </row>
    <row r="16" spans="1:8" x14ac:dyDescent="0.25">
      <c r="A16" s="73" t="str">
        <f>'[17]01-16-46'!A18</f>
        <v xml:space="preserve"> 01-5118-16-46                          </v>
      </c>
      <c r="B16" s="73" t="str">
        <f>'[17]01-16-46'!B18</f>
        <v xml:space="preserve"> WORKER COMPENSATION  </v>
      </c>
      <c r="C16" s="73">
        <f>'[17]01-16-46'!E18</f>
        <v>6119</v>
      </c>
      <c r="D16" s="73">
        <f>'[17]01-16-46'!F18</f>
        <v>5826.31</v>
      </c>
      <c r="E16" s="73">
        <f>'[17]01-16-46'!G18</f>
        <v>6288</v>
      </c>
      <c r="F16" s="73">
        <f>'[17]01-16-46'!H18</f>
        <v>2570.0100000000002</v>
      </c>
      <c r="G16" s="73">
        <f>'[17]01-16-46'!I18</f>
        <v>5892</v>
      </c>
      <c r="H16" s="73">
        <f>'[17]01-16-46'!J18</f>
        <v>6022</v>
      </c>
    </row>
    <row r="17" spans="1:8" x14ac:dyDescent="0.25">
      <c r="A17" s="73" t="str">
        <f>'[17]01-16-46'!A19</f>
        <v xml:space="preserve"> 01-5119-16-46                          </v>
      </c>
      <c r="B17" s="73" t="str">
        <f>'[17]01-16-46'!B19</f>
        <v xml:space="preserve"> OTHER PAYROLL EXPENS </v>
      </c>
      <c r="C17" s="73">
        <f>'[17]01-16-46'!E19</f>
        <v>520</v>
      </c>
      <c r="D17" s="73">
        <f>'[17]01-16-46'!F19</f>
        <v>518.6</v>
      </c>
      <c r="E17" s="73">
        <f>'[17]01-16-46'!G19</f>
        <v>520</v>
      </c>
      <c r="F17" s="73">
        <f>'[17]01-16-46'!H19</f>
        <v>251.4</v>
      </c>
      <c r="G17" s="73">
        <f>'[17]01-16-46'!I19</f>
        <v>521</v>
      </c>
      <c r="H17" s="73">
        <f>'[17]01-16-46'!J19</f>
        <v>520</v>
      </c>
    </row>
    <row r="18" spans="1:8" x14ac:dyDescent="0.25">
      <c r="A18" s="74"/>
      <c r="B18" s="75" t="s">
        <v>57</v>
      </c>
      <c r="C18" s="74">
        <f>SUM(C8:C17)</f>
        <v>237226</v>
      </c>
      <c r="D18" s="74">
        <f t="shared" ref="D18:H18" si="0">SUM(D8:D17)</f>
        <v>227428.49000000002</v>
      </c>
      <c r="E18" s="74">
        <f t="shared" si="0"/>
        <v>261368</v>
      </c>
      <c r="F18" s="74">
        <f t="shared" si="0"/>
        <v>106575.27999999997</v>
      </c>
      <c r="G18" s="74">
        <f t="shared" si="0"/>
        <v>244670</v>
      </c>
      <c r="H18" s="74">
        <f t="shared" si="0"/>
        <v>336340</v>
      </c>
    </row>
    <row r="19" spans="1:8" x14ac:dyDescent="0.25">
      <c r="A19" s="73" t="str">
        <f>'[17]01-16-46'!A21</f>
        <v xml:space="preserve"> 01-5201-16-46                          </v>
      </c>
      <c r="B19" s="73" t="str">
        <f>'[17]01-16-46'!B21</f>
        <v xml:space="preserve"> OFFICE SUPPLIES      </v>
      </c>
      <c r="C19" s="73">
        <f>'[17]01-16-46'!E21</f>
        <v>1000</v>
      </c>
      <c r="D19" s="73">
        <f>'[17]01-16-46'!F21</f>
        <v>566.14</v>
      </c>
      <c r="E19" s="73">
        <f>'[17]01-16-46'!G21</f>
        <v>1000</v>
      </c>
      <c r="F19" s="73">
        <f>'[17]01-16-46'!H21</f>
        <v>213.39</v>
      </c>
      <c r="G19" s="73">
        <f>'[17]01-16-46'!I21</f>
        <v>1000</v>
      </c>
      <c r="H19" s="73">
        <f>'[17]01-16-46'!J21</f>
        <v>1000</v>
      </c>
    </row>
    <row r="20" spans="1:8" x14ac:dyDescent="0.25">
      <c r="A20" s="73" t="str">
        <f>'[17]01-16-46'!A22</f>
        <v xml:space="preserve"> 01-5206-16-46                          </v>
      </c>
      <c r="B20" s="73" t="str">
        <f>'[17]01-16-46'!B22</f>
        <v xml:space="preserve"> FUELS OILS LUBRICANT </v>
      </c>
      <c r="C20" s="73">
        <f>'[17]01-16-46'!E22</f>
        <v>7500</v>
      </c>
      <c r="D20" s="73">
        <f>'[17]01-16-46'!F22</f>
        <v>8588.09</v>
      </c>
      <c r="E20" s="73">
        <f>'[17]01-16-46'!G22</f>
        <v>7500</v>
      </c>
      <c r="F20" s="73">
        <f>'[17]01-16-46'!H22</f>
        <v>3066.4</v>
      </c>
      <c r="G20" s="73">
        <f>'[17]01-16-46'!I22</f>
        <v>7500</v>
      </c>
      <c r="H20" s="73">
        <f>'[17]01-16-46'!J22</f>
        <v>7500</v>
      </c>
    </row>
    <row r="21" spans="1:8" x14ac:dyDescent="0.25">
      <c r="A21" s="73" t="str">
        <f>'[17]01-16-46'!A23</f>
        <v xml:space="preserve"> 01-5207-16-46                          </v>
      </c>
      <c r="B21" s="73" t="str">
        <f>'[17]01-16-46'!B23</f>
        <v xml:space="preserve"> SMALL TOOLS AND INST </v>
      </c>
      <c r="C21" s="73">
        <f>'[17]01-16-46'!E23</f>
        <v>1500</v>
      </c>
      <c r="D21" s="73">
        <f>'[17]01-16-46'!F23</f>
        <v>1539.12</v>
      </c>
      <c r="E21" s="73">
        <f>'[17]01-16-46'!G23</f>
        <v>1700</v>
      </c>
      <c r="F21" s="73">
        <f>'[17]01-16-46'!H23</f>
        <v>0</v>
      </c>
      <c r="G21" s="73">
        <f>'[17]01-16-46'!I23</f>
        <v>1700</v>
      </c>
      <c r="H21" s="73">
        <f>'[17]01-16-46'!J23</f>
        <v>1700</v>
      </c>
    </row>
    <row r="22" spans="1:8" x14ac:dyDescent="0.25">
      <c r="A22" s="73" t="str">
        <f>'[17]01-16-46'!A24</f>
        <v xml:space="preserve"> 01-5299-16-46                          </v>
      </c>
      <c r="B22" s="73" t="str">
        <f>'[17]01-16-46'!B24</f>
        <v xml:space="preserve"> MISCELLANEOUS SUPPLI </v>
      </c>
      <c r="C22" s="73">
        <f>'[17]01-16-46'!E24</f>
        <v>4000</v>
      </c>
      <c r="D22" s="73">
        <f>'[17]01-16-46'!F24</f>
        <v>4662.7</v>
      </c>
      <c r="E22" s="73">
        <f>'[17]01-16-46'!G24</f>
        <v>10000</v>
      </c>
      <c r="F22" s="73">
        <f>'[17]01-16-46'!H24</f>
        <v>286.36</v>
      </c>
      <c r="G22" s="73">
        <f>'[17]01-16-46'!I24</f>
        <v>10000</v>
      </c>
      <c r="H22" s="73">
        <f>'[17]01-16-46'!J24</f>
        <v>10000</v>
      </c>
    </row>
    <row r="23" spans="1:8" x14ac:dyDescent="0.25">
      <c r="A23" s="74"/>
      <c r="B23" s="75" t="s">
        <v>39</v>
      </c>
      <c r="C23" s="74">
        <f>SUM(C19:C22)</f>
        <v>14000</v>
      </c>
      <c r="D23" s="74">
        <f t="shared" ref="D23:H23" si="1">SUM(D19:D22)</f>
        <v>15356.05</v>
      </c>
      <c r="E23" s="74">
        <f t="shared" si="1"/>
        <v>20200</v>
      </c>
      <c r="F23" s="74">
        <f t="shared" si="1"/>
        <v>3566.15</v>
      </c>
      <c r="G23" s="74">
        <f>SUM(G19:G22)</f>
        <v>20200</v>
      </c>
      <c r="H23" s="74">
        <f t="shared" si="1"/>
        <v>20200</v>
      </c>
    </row>
    <row r="24" spans="1:8" x14ac:dyDescent="0.25">
      <c r="A24" s="73" t="str">
        <f>'[17]01-16-46'!A26</f>
        <v xml:space="preserve"> 01-5302-16-46                          </v>
      </c>
      <c r="B24" s="73" t="str">
        <f>'[17]01-16-46'!B26</f>
        <v xml:space="preserve"> BUILDING MAINTENANCE </v>
      </c>
      <c r="C24" s="73">
        <f>'[17]01-16-46'!E26</f>
        <v>2000</v>
      </c>
      <c r="D24" s="73">
        <f>'[17]01-16-46'!F26</f>
        <v>2099.4</v>
      </c>
      <c r="E24" s="73">
        <f>'[17]01-16-46'!G26</f>
        <v>2000</v>
      </c>
      <c r="F24" s="73">
        <f>'[17]01-16-46'!H26</f>
        <v>281.94</v>
      </c>
      <c r="G24" s="73">
        <f>'[17]01-16-46'!I26</f>
        <v>2000</v>
      </c>
      <c r="H24" s="73">
        <f>'[17]01-16-46'!J26</f>
        <v>2000</v>
      </c>
    </row>
    <row r="25" spans="1:8" x14ac:dyDescent="0.25">
      <c r="A25" s="73" t="str">
        <f>'[17]01-16-46'!A27</f>
        <v xml:space="preserve"> 01-5303-16-46                          </v>
      </c>
      <c r="B25" s="73" t="str">
        <f>'[17]01-16-46'!B27</f>
        <v xml:space="preserve"> GROUNDS MAINTENANCE  </v>
      </c>
      <c r="C25" s="73">
        <f>'[17]01-16-46'!E27</f>
        <v>5000</v>
      </c>
      <c r="D25" s="73">
        <f>'[17]01-16-46'!F27</f>
        <v>4886.93</v>
      </c>
      <c r="E25" s="73">
        <f>'[17]01-16-46'!G27</f>
        <v>5000</v>
      </c>
      <c r="F25" s="73">
        <f>'[17]01-16-46'!H27</f>
        <v>1597.33</v>
      </c>
      <c r="G25" s="73">
        <f>'[17]01-16-46'!I27</f>
        <v>5000</v>
      </c>
      <c r="H25" s="73">
        <f>'[17]01-16-46'!J27</f>
        <v>12500</v>
      </c>
    </row>
    <row r="26" spans="1:8" x14ac:dyDescent="0.25">
      <c r="A26" s="73" t="str">
        <f>'[17]01-16-46'!A28</f>
        <v xml:space="preserve"> 01-5304-16-46                          </v>
      </c>
      <c r="B26" s="73" t="str">
        <f>'[17]01-16-46'!B28</f>
        <v xml:space="preserve"> MACHINERY &amp; EQUIPMEN </v>
      </c>
      <c r="C26" s="73">
        <f>'[17]01-16-46'!E28</f>
        <v>4750</v>
      </c>
      <c r="D26" s="73">
        <f>'[17]01-16-46'!F28</f>
        <v>5120.03</v>
      </c>
      <c r="E26" s="73">
        <f>'[17]01-16-46'!G28</f>
        <v>4750</v>
      </c>
      <c r="F26" s="73">
        <f>'[17]01-16-46'!H28</f>
        <v>1077.51</v>
      </c>
      <c r="G26" s="73">
        <f>'[17]01-16-46'!I28</f>
        <v>4750</v>
      </c>
      <c r="H26" s="73">
        <f>'[17]01-16-46'!J28</f>
        <v>6000</v>
      </c>
    </row>
    <row r="27" spans="1:8" x14ac:dyDescent="0.25">
      <c r="A27" s="27" t="str">
        <f>'[17]01-16-46'!A29</f>
        <v xml:space="preserve"> 01-5305-16-46                          </v>
      </c>
      <c r="B27" s="27" t="str">
        <f>'[17]01-16-46'!B29</f>
        <v xml:space="preserve"> VEHICLE MAINTENANCE  </v>
      </c>
      <c r="C27" s="27">
        <f>'[17]01-16-46'!E29</f>
        <v>12750</v>
      </c>
      <c r="D27" s="27">
        <f>'[17]01-16-46'!F29</f>
        <v>14207.53</v>
      </c>
      <c r="E27" s="27">
        <f>'[17]01-16-46'!G29</f>
        <v>3500</v>
      </c>
      <c r="F27" s="27">
        <f>'[17]01-16-46'!H29</f>
        <v>741.12</v>
      </c>
      <c r="G27" s="27">
        <f>'[17]01-16-46'!I29</f>
        <v>3500</v>
      </c>
      <c r="H27" s="27">
        <f>'[17]01-16-46'!J29</f>
        <v>3500</v>
      </c>
    </row>
    <row r="28" spans="1:8" x14ac:dyDescent="0.25">
      <c r="A28" s="73" t="str">
        <f>'[17]01-16-46'!A30</f>
        <v xml:space="preserve"> 01-5310-16-46                          </v>
      </c>
      <c r="B28" s="73" t="str">
        <f>'[17]01-16-46'!B30</f>
        <v xml:space="preserve"> STREET ROAD &amp; BRIDGE </v>
      </c>
      <c r="C28" s="73">
        <f>'[17]01-16-46'!E30</f>
        <v>1000</v>
      </c>
      <c r="D28" s="73">
        <f>'[17]01-16-46'!F30</f>
        <v>720</v>
      </c>
      <c r="E28" s="73">
        <f>'[17]01-16-46'!G30</f>
        <v>1000</v>
      </c>
      <c r="F28" s="73">
        <f>'[17]01-16-46'!H30</f>
        <v>0</v>
      </c>
      <c r="G28" s="73">
        <f>'[17]01-16-46'!I30</f>
        <v>1000</v>
      </c>
      <c r="H28" s="73">
        <f>'[17]01-16-46'!J30</f>
        <v>1000</v>
      </c>
    </row>
    <row r="29" spans="1:8" x14ac:dyDescent="0.25">
      <c r="A29" s="74"/>
      <c r="B29" s="75" t="s">
        <v>43</v>
      </c>
      <c r="C29" s="74">
        <f t="shared" ref="C29:H29" si="2">SUM(C24:C28)</f>
        <v>25500</v>
      </c>
      <c r="D29" s="74">
        <f t="shared" si="2"/>
        <v>27033.89</v>
      </c>
      <c r="E29" s="74">
        <f t="shared" si="2"/>
        <v>16250</v>
      </c>
      <c r="F29" s="74">
        <f t="shared" si="2"/>
        <v>3697.8999999999996</v>
      </c>
      <c r="G29" s="74">
        <f>SUM(G24:G28)</f>
        <v>16250</v>
      </c>
      <c r="H29" s="74">
        <f t="shared" si="2"/>
        <v>25000</v>
      </c>
    </row>
    <row r="30" spans="1:8" x14ac:dyDescent="0.25">
      <c r="A30" s="73" t="str">
        <f>'[17]01-16-46'!A32</f>
        <v xml:space="preserve"> 01-5401-16-46                          </v>
      </c>
      <c r="B30" s="73" t="str">
        <f>'[17]01-16-46'!B32</f>
        <v xml:space="preserve"> COMMUNICATIONS       </v>
      </c>
      <c r="C30" s="73">
        <f>'[17]01-16-46'!E32</f>
        <v>3303</v>
      </c>
      <c r="D30" s="73">
        <f>'[17]01-16-46'!F32</f>
        <v>4722.21</v>
      </c>
      <c r="E30" s="73">
        <f>'[17]01-16-46'!G32</f>
        <v>3303</v>
      </c>
      <c r="F30" s="73">
        <f>'[17]01-16-46'!H32</f>
        <v>2547.7600000000002</v>
      </c>
      <c r="G30" s="73">
        <f>'[17]01-16-46'!I32</f>
        <v>3303</v>
      </c>
      <c r="H30" s="73">
        <f>'[17]01-16-46'!J32</f>
        <v>3445</v>
      </c>
    </row>
    <row r="31" spans="1:8" x14ac:dyDescent="0.25">
      <c r="A31" s="73" t="str">
        <f>'[17]01-16-46'!A33</f>
        <v xml:space="preserve"> 01-5403-16-46                          </v>
      </c>
      <c r="B31" s="73" t="str">
        <f>'[17]01-16-46'!B33</f>
        <v xml:space="preserve"> GENERAL INSURANCE    </v>
      </c>
      <c r="C31" s="73">
        <f>'[17]01-16-46'!E33</f>
        <v>3798</v>
      </c>
      <c r="D31" s="73">
        <f>'[17]01-16-46'!F33</f>
        <v>4782</v>
      </c>
      <c r="E31" s="73">
        <f>'[17]01-16-46'!G33</f>
        <v>3798</v>
      </c>
      <c r="F31" s="73">
        <f>'[17]01-16-46'!H33</f>
        <v>2978.7</v>
      </c>
      <c r="G31" s="73">
        <f>'[17]01-16-46'!I33</f>
        <v>3798</v>
      </c>
      <c r="H31" s="73">
        <f>'[17]01-16-46'!J33</f>
        <v>3949</v>
      </c>
    </row>
    <row r="32" spans="1:8" x14ac:dyDescent="0.25">
      <c r="A32" s="73" t="str">
        <f>'[17]01-16-46'!A34</f>
        <v xml:space="preserve"> 01-5404-16-46                          </v>
      </c>
      <c r="B32" s="73" t="str">
        <f>'[17]01-16-46'!B34</f>
        <v xml:space="preserve"> PROFESSIONAL FEES    </v>
      </c>
      <c r="C32" s="73">
        <f>'[17]01-16-46'!E34</f>
        <v>1200</v>
      </c>
      <c r="D32" s="73">
        <f>'[17]01-16-46'!F34</f>
        <v>525.79</v>
      </c>
      <c r="E32" s="73">
        <f>'[17]01-16-46'!G34</f>
        <v>1200</v>
      </c>
      <c r="F32" s="73">
        <f>'[17]01-16-46'!H34</f>
        <v>1590.94</v>
      </c>
      <c r="G32" s="73">
        <f>'[17]01-16-46'!I34</f>
        <v>2000</v>
      </c>
      <c r="H32" s="73">
        <f>'[17]01-16-46'!J34</f>
        <v>2000</v>
      </c>
    </row>
    <row r="33" spans="1:8" x14ac:dyDescent="0.25">
      <c r="A33" s="73" t="str">
        <f>'[17]01-16-46'!A35</f>
        <v xml:space="preserve"> 01-5405-16-46                          </v>
      </c>
      <c r="B33" s="73" t="str">
        <f>'[17]01-16-46'!B35</f>
        <v xml:space="preserve"> ADVERTISING          </v>
      </c>
      <c r="C33" s="73">
        <f>'[17]01-16-46'!E35</f>
        <v>39</v>
      </c>
      <c r="D33" s="73">
        <f>'[17]01-16-46'!F35</f>
        <v>38.5</v>
      </c>
      <c r="E33" s="73">
        <f>'[17]01-16-46'!G35</f>
        <v>0</v>
      </c>
      <c r="F33" s="73">
        <f>'[17]01-16-46'!H35</f>
        <v>0</v>
      </c>
      <c r="G33" s="73">
        <f>'[17]01-16-46'!I35</f>
        <v>0</v>
      </c>
      <c r="H33" s="73">
        <f>'[17]01-16-46'!J35</f>
        <v>0</v>
      </c>
    </row>
    <row r="34" spans="1:8" x14ac:dyDescent="0.25">
      <c r="A34" s="73" t="str">
        <f>'[17]01-16-46'!A36</f>
        <v xml:space="preserve"> 01-5406-16-46                          </v>
      </c>
      <c r="B34" s="73" t="str">
        <f>'[17]01-16-46'!B36</f>
        <v xml:space="preserve"> TRAINING             </v>
      </c>
      <c r="C34" s="73">
        <f>'[17]01-16-46'!E36</f>
        <v>1000</v>
      </c>
      <c r="D34" s="73">
        <f>'[17]01-16-46'!F36</f>
        <v>120</v>
      </c>
      <c r="E34" s="73">
        <f>'[17]01-16-46'!G36</f>
        <v>1000</v>
      </c>
      <c r="F34" s="73">
        <f>'[17]01-16-46'!H36</f>
        <v>675</v>
      </c>
      <c r="G34" s="73">
        <f>'[17]01-16-46'!I36</f>
        <v>1000</v>
      </c>
      <c r="H34" s="73">
        <f>'[17]01-16-46'!J36</f>
        <v>1000</v>
      </c>
    </row>
    <row r="35" spans="1:8" x14ac:dyDescent="0.25">
      <c r="A35" s="73" t="str">
        <f>'[17]01-16-46'!A37</f>
        <v xml:space="preserve"> 01-5408-16-46                          </v>
      </c>
      <c r="B35" s="73" t="str">
        <f>'[17]01-16-46'!B37</f>
        <v xml:space="preserve"> ELECTRIC UTILITY SER </v>
      </c>
      <c r="C35" s="73">
        <f>'[17]01-16-46'!E37</f>
        <v>4820</v>
      </c>
      <c r="D35" s="73">
        <f>'[17]01-16-46'!F37</f>
        <v>4015.13</v>
      </c>
      <c r="E35" s="73">
        <f>'[17]01-16-46'!G37</f>
        <v>4868</v>
      </c>
      <c r="F35" s="73">
        <f>'[17]01-16-46'!H37</f>
        <v>1840</v>
      </c>
      <c r="G35" s="73">
        <f>'[17]01-16-46'!I37</f>
        <v>4868</v>
      </c>
      <c r="H35" s="73">
        <f>'[17]01-16-46'!J37</f>
        <v>4917</v>
      </c>
    </row>
    <row r="36" spans="1:8" x14ac:dyDescent="0.25">
      <c r="A36" s="73" t="str">
        <f>'[17]01-16-46'!A38</f>
        <v xml:space="preserve"> 01-5409-16-46                          </v>
      </c>
      <c r="B36" s="73" t="str">
        <f>'[17]01-16-46'!B38</f>
        <v xml:space="preserve"> CONTRACTUAL SERVICES </v>
      </c>
      <c r="C36" s="73">
        <f>'[17]01-16-46'!E38</f>
        <v>4120</v>
      </c>
      <c r="D36" s="73">
        <f>'[17]01-16-46'!F38</f>
        <v>6723.11</v>
      </c>
      <c r="E36" s="73">
        <f>'[17]01-16-46'!G38</f>
        <v>4120</v>
      </c>
      <c r="F36" s="73">
        <f>'[17]01-16-46'!H38</f>
        <v>1738.12</v>
      </c>
      <c r="G36" s="73">
        <f>'[17]01-16-46'!I38</f>
        <v>4120</v>
      </c>
      <c r="H36" s="73">
        <f>'[17]01-16-46'!J38</f>
        <v>4500</v>
      </c>
    </row>
    <row r="37" spans="1:8" x14ac:dyDescent="0.25">
      <c r="A37" s="73" t="str">
        <f>'[17]01-16-46'!A39</f>
        <v xml:space="preserve"> 01-5441-16-46                          </v>
      </c>
      <c r="B37" s="73" t="str">
        <f>'[17]01-16-46'!B39</f>
        <v xml:space="preserve"> SOLID WASTE UTILITY  </v>
      </c>
      <c r="C37" s="73">
        <f>'[17]01-16-46'!E39</f>
        <v>1765</v>
      </c>
      <c r="D37" s="73">
        <f>'[17]01-16-46'!F39</f>
        <v>1582.44</v>
      </c>
      <c r="E37" s="73">
        <f>'[17]01-16-46'!G39</f>
        <v>1837</v>
      </c>
      <c r="F37" s="73">
        <f>'[17]01-16-46'!H39</f>
        <v>791.22</v>
      </c>
      <c r="G37" s="73">
        <f>'[17]01-16-46'!I39</f>
        <v>1837</v>
      </c>
      <c r="H37" s="73">
        <f>'[17]01-16-46'!J39</f>
        <v>1910</v>
      </c>
    </row>
    <row r="38" spans="1:8" x14ac:dyDescent="0.25">
      <c r="A38" s="73" t="str">
        <f>'[17]01-16-46'!A40</f>
        <v xml:space="preserve"> 01-5442-16-46                          </v>
      </c>
      <c r="B38" s="73" t="str">
        <f>'[17]01-16-46'!B40</f>
        <v xml:space="preserve"> WATER/SEWER UTILITY  </v>
      </c>
      <c r="C38" s="73">
        <f>'[17]01-16-46'!E40</f>
        <v>10100</v>
      </c>
      <c r="D38" s="73">
        <f>'[17]01-16-46'!F40</f>
        <v>8274.06</v>
      </c>
      <c r="E38" s="73">
        <f>'[17]01-16-46'!G40</f>
        <v>10504</v>
      </c>
      <c r="F38" s="73">
        <f>'[17]01-16-46'!H40</f>
        <v>4066.88</v>
      </c>
      <c r="G38" s="73">
        <f>'[17]01-16-46'!I40</f>
        <v>10504</v>
      </c>
      <c r="H38" s="73">
        <f>'[17]01-16-46'!J40</f>
        <v>10819</v>
      </c>
    </row>
    <row r="39" spans="1:8" x14ac:dyDescent="0.25">
      <c r="A39" s="73" t="str">
        <f>'[17]01-16-46'!A41</f>
        <v xml:space="preserve"> 01-5446-16-46                          </v>
      </c>
      <c r="B39" s="73" t="str">
        <f>'[17]01-16-46'!B41</f>
        <v xml:space="preserve"> STORM WATER UTILITY  </v>
      </c>
      <c r="C39" s="73">
        <f>'[17]01-16-46'!E41</f>
        <v>7931</v>
      </c>
      <c r="D39" s="73">
        <f>'[17]01-16-46'!F41</f>
        <v>7845</v>
      </c>
      <c r="E39" s="73">
        <f>'[17]01-16-46'!G41</f>
        <v>7931</v>
      </c>
      <c r="F39" s="73">
        <f>'[17]01-16-46'!H41</f>
        <v>3922.5</v>
      </c>
      <c r="G39" s="73">
        <f>'[17]01-16-46'!I41</f>
        <v>7931</v>
      </c>
      <c r="H39" s="73">
        <f>'[17]01-16-46'!J41</f>
        <v>7931</v>
      </c>
    </row>
    <row r="40" spans="1:8" x14ac:dyDescent="0.25">
      <c r="A40" s="73" t="str">
        <f>'[17]01-16-46'!A42</f>
        <v xml:space="preserve"> 01-5455-16-46                          </v>
      </c>
      <c r="B40" s="73" t="str">
        <f>'[17]01-16-46'!B42</f>
        <v xml:space="preserve"> UNIFORM PURCHASE/REN </v>
      </c>
      <c r="C40" s="73">
        <f>'[17]01-16-46'!E42</f>
        <v>1500</v>
      </c>
      <c r="D40" s="73">
        <f>'[17]01-16-46'!F42</f>
        <v>391.6</v>
      </c>
      <c r="E40" s="73">
        <f>'[17]01-16-46'!G42</f>
        <v>1500</v>
      </c>
      <c r="F40" s="73">
        <f>'[17]01-16-46'!H42</f>
        <v>0</v>
      </c>
      <c r="G40" s="73">
        <f>'[17]01-16-46'!I42</f>
        <v>1500</v>
      </c>
      <c r="H40" s="73">
        <f>'[17]01-16-46'!J42</f>
        <v>1500</v>
      </c>
    </row>
    <row r="41" spans="1:8" x14ac:dyDescent="0.25">
      <c r="A41" s="73" t="str">
        <f>'[17]01-16-46'!A43</f>
        <v xml:space="preserve"> 01-5499-16-46                          </v>
      </c>
      <c r="B41" s="73" t="str">
        <f>'[17]01-16-46'!B43</f>
        <v xml:space="preserve"> MISCELLANEOUS SERVIC </v>
      </c>
      <c r="C41" s="73">
        <f>'[17]01-16-46'!E43</f>
        <v>2500</v>
      </c>
      <c r="D41" s="73">
        <f>'[17]01-16-46'!F43</f>
        <v>2762.33</v>
      </c>
      <c r="E41" s="73">
        <f>'[17]01-16-46'!G43</f>
        <v>2500</v>
      </c>
      <c r="F41" s="73">
        <f>'[17]01-16-46'!H43</f>
        <v>876.13</v>
      </c>
      <c r="G41" s="73">
        <f>'[17]01-16-46'!I43</f>
        <v>2500</v>
      </c>
      <c r="H41" s="73">
        <f>'[17]01-16-46'!J43</f>
        <v>4500</v>
      </c>
    </row>
    <row r="42" spans="1:8" x14ac:dyDescent="0.25">
      <c r="A42" s="74"/>
      <c r="B42" s="75" t="s">
        <v>40</v>
      </c>
      <c r="C42" s="74">
        <f>SUM(C30:C41)</f>
        <v>42076</v>
      </c>
      <c r="D42" s="74">
        <f t="shared" ref="D42:H42" si="3">SUM(D30:D41)</f>
        <v>41782.17</v>
      </c>
      <c r="E42" s="74">
        <f t="shared" si="3"/>
        <v>42561</v>
      </c>
      <c r="F42" s="74">
        <f t="shared" si="3"/>
        <v>21027.25</v>
      </c>
      <c r="G42" s="74">
        <f t="shared" si="3"/>
        <v>43361</v>
      </c>
      <c r="H42" s="74">
        <f t="shared" si="3"/>
        <v>46471</v>
      </c>
    </row>
    <row r="43" spans="1:8" x14ac:dyDescent="0.25">
      <c r="A43" s="73" t="str">
        <f>'[17]01-16-46'!A45</f>
        <v xml:space="preserve"> 01-5504-16-46                          </v>
      </c>
      <c r="B43" s="73" t="str">
        <f>'[17]01-16-46'!B45</f>
        <v xml:space="preserve"> MACHINERY &amp; EQUIPMEN </v>
      </c>
      <c r="C43" s="73">
        <f>'[17]01-16-46'!E45</f>
        <v>52000</v>
      </c>
      <c r="D43" s="73">
        <f>'[17]01-16-46'!F45</f>
        <v>0</v>
      </c>
      <c r="E43" s="73">
        <f>'[17]01-16-46'!G45</f>
        <v>0</v>
      </c>
      <c r="F43" s="73">
        <f>'[17]01-16-46'!H45</f>
        <v>0</v>
      </c>
      <c r="G43" s="73">
        <f>'[17]01-16-46'!I45</f>
        <v>0</v>
      </c>
      <c r="H43" s="73">
        <f>'[17]01-16-46'!J45</f>
        <v>6000</v>
      </c>
    </row>
    <row r="44" spans="1:8" x14ac:dyDescent="0.25">
      <c r="A44" s="74"/>
      <c r="B44" s="74" t="str">
        <f>'[17]01-16-46'!B46</f>
        <v xml:space="preserve"> SUBTOTAL MACHINERY &amp; EQUIPMENT</v>
      </c>
      <c r="C44" s="74">
        <f>'[17]01-16-46'!E46</f>
        <v>52000</v>
      </c>
      <c r="D44" s="74">
        <f>'[17]01-16-46'!F46</f>
        <v>0</v>
      </c>
      <c r="E44" s="74">
        <f>'[17]01-16-46'!G46</f>
        <v>0</v>
      </c>
      <c r="F44" s="74">
        <f>'[17]01-16-46'!H46</f>
        <v>0</v>
      </c>
      <c r="G44" s="74">
        <f>'[17]01-16-46'!I46</f>
        <v>0</v>
      </c>
      <c r="H44" s="74">
        <f>'[17]01-16-46'!J46</f>
        <v>6000</v>
      </c>
    </row>
    <row r="45" spans="1:8" x14ac:dyDescent="0.25">
      <c r="A45" s="42" t="str">
        <f>'[17]01-16-46'!A47</f>
        <v>01-6507-16-46</v>
      </c>
      <c r="B45" s="42" t="str">
        <f>'[17]01-16-46'!B47</f>
        <v>IMPROVEMENTS OTHER THAN BUILDING</v>
      </c>
      <c r="C45" s="73">
        <f>'[17]01-16-46'!E48</f>
        <v>0</v>
      </c>
      <c r="D45" s="73">
        <f>'[17]01-16-46'!F48</f>
        <v>0</v>
      </c>
      <c r="E45" s="73">
        <f>'[17]01-16-46'!G48</f>
        <v>0</v>
      </c>
      <c r="F45" s="73">
        <f>'[17]01-16-46'!H48</f>
        <v>0</v>
      </c>
      <c r="G45" s="73">
        <f>'[17]01-16-46'!I48</f>
        <v>0</v>
      </c>
      <c r="H45" s="73">
        <f>'[17]01-16-46'!J48</f>
        <v>10000</v>
      </c>
    </row>
    <row r="46" spans="1:8" ht="15.75" thickBot="1" x14ac:dyDescent="0.3">
      <c r="A46" s="74"/>
      <c r="B46" s="75" t="s">
        <v>292</v>
      </c>
      <c r="C46" s="74">
        <f t="shared" ref="C46:H46" si="4">SUM(C45:C45)</f>
        <v>0</v>
      </c>
      <c r="D46" s="74">
        <f t="shared" si="4"/>
        <v>0</v>
      </c>
      <c r="E46" s="74">
        <f t="shared" si="4"/>
        <v>0</v>
      </c>
      <c r="F46" s="74">
        <f t="shared" si="4"/>
        <v>0</v>
      </c>
      <c r="G46" s="74">
        <f t="shared" si="4"/>
        <v>0</v>
      </c>
      <c r="H46" s="74">
        <f t="shared" si="4"/>
        <v>10000</v>
      </c>
    </row>
    <row r="47" spans="1:8" ht="16.5" thickTop="1" thickBot="1" x14ac:dyDescent="0.3">
      <c r="A47" s="45"/>
      <c r="B47" s="45" t="s">
        <v>102</v>
      </c>
      <c r="C47" s="45">
        <f t="shared" ref="C47:H47" si="5">SUM(C8:C46)/2</f>
        <v>370802</v>
      </c>
      <c r="D47" s="45">
        <f t="shared" si="5"/>
        <v>311600.60000000003</v>
      </c>
      <c r="E47" s="45">
        <f t="shared" si="5"/>
        <v>340379</v>
      </c>
      <c r="F47" s="45">
        <f t="shared" si="5"/>
        <v>134866.57999999996</v>
      </c>
      <c r="G47" s="45">
        <f t="shared" si="5"/>
        <v>324481</v>
      </c>
      <c r="H47" s="45">
        <f t="shared" si="5"/>
        <v>444011</v>
      </c>
    </row>
    <row r="48" spans="1:8" ht="15.75" thickTop="1" x14ac:dyDescent="0.2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I31" sqref="I31"/>
    </sheetView>
  </sheetViews>
  <sheetFormatPr defaultRowHeight="15" x14ac:dyDescent="0.25"/>
  <cols>
    <col min="1" max="1" width="15.42578125" customWidth="1"/>
    <col min="2" max="2" width="20" bestFit="1" customWidth="1"/>
    <col min="3" max="3" width="8.85546875" bestFit="1" customWidth="1"/>
  </cols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76" t="s">
        <v>0</v>
      </c>
      <c r="B3" s="77"/>
      <c r="C3" s="77"/>
      <c r="D3" s="77"/>
      <c r="E3" s="77"/>
      <c r="F3" s="77"/>
      <c r="G3" s="97"/>
      <c r="H3" s="97"/>
    </row>
    <row r="4" spans="1:8" x14ac:dyDescent="0.25">
      <c r="A4" s="76" t="str">
        <f>'[18]NON-DEPT'!A4</f>
        <v>BUDGET 2024-2025</v>
      </c>
      <c r="B4" s="77"/>
      <c r="C4" s="77"/>
      <c r="D4" s="77"/>
      <c r="E4" s="77"/>
      <c r="F4" s="77"/>
      <c r="G4" s="97"/>
      <c r="H4" s="97"/>
    </row>
    <row r="5" spans="1:8" x14ac:dyDescent="0.25">
      <c r="A5" s="76" t="s">
        <v>103</v>
      </c>
      <c r="B5" s="77"/>
      <c r="C5" s="77"/>
      <c r="D5" s="77"/>
      <c r="E5" s="77"/>
      <c r="F5" s="77"/>
      <c r="G5" s="97"/>
      <c r="H5" s="97"/>
    </row>
    <row r="6" spans="1:8" x14ac:dyDescent="0.25">
      <c r="A6" s="11"/>
      <c r="B6" s="11"/>
      <c r="C6" s="11"/>
      <c r="D6" s="11"/>
      <c r="E6" s="11"/>
      <c r="F6" s="11"/>
      <c r="G6" s="98"/>
      <c r="H6" s="98"/>
    </row>
    <row r="7" spans="1:8" x14ac:dyDescent="0.25">
      <c r="A7" s="48" t="s">
        <v>35</v>
      </c>
      <c r="B7" s="48" t="s">
        <v>36</v>
      </c>
      <c r="C7" s="48" t="str">
        <f>[1]Sheet1!F2</f>
        <v>2022-23</v>
      </c>
      <c r="D7" s="48" t="str">
        <f>[1]Sheet1!G2</f>
        <v>2022-23</v>
      </c>
      <c r="E7" s="48" t="str">
        <f>[1]Sheet1!H2</f>
        <v>2023-24</v>
      </c>
      <c r="F7" s="48" t="str">
        <f>[1]Sheet1!I2</f>
        <v>2023-24</v>
      </c>
      <c r="G7" s="48" t="str">
        <f>[1]Sheet1!J2</f>
        <v>2023-24</v>
      </c>
      <c r="H7" s="48" t="str">
        <f>[1]Sheet1!K2</f>
        <v>2024-25</v>
      </c>
    </row>
    <row r="8" spans="1:8" x14ac:dyDescent="0.25">
      <c r="A8" s="48" t="s">
        <v>37</v>
      </c>
      <c r="B8" s="48"/>
      <c r="C8" s="48" t="str">
        <f>[1]Sheet1!F3</f>
        <v>REVISED</v>
      </c>
      <c r="D8" s="48" t="str">
        <f>[1]Sheet1!G3</f>
        <v>ACTUAL</v>
      </c>
      <c r="E8" s="48" t="str">
        <f>[1]Sheet1!H3</f>
        <v>ADOPTED</v>
      </c>
      <c r="F8" s="48" t="str">
        <f>[1]Sheet1!I3</f>
        <v>ACTUAL</v>
      </c>
      <c r="G8" s="48" t="str">
        <f>[1]Sheet1!J3</f>
        <v xml:space="preserve"> REVISED </v>
      </c>
      <c r="H8" s="48" t="str">
        <f>[1]Sheet1!K3</f>
        <v>PROPOSED</v>
      </c>
    </row>
    <row r="9" spans="1:8" ht="15.75" thickBot="1" x14ac:dyDescent="0.3">
      <c r="A9" s="53" t="s">
        <v>4</v>
      </c>
      <c r="B9" s="53"/>
      <c r="C9" s="53"/>
      <c r="D9" s="53"/>
      <c r="E9" s="53" t="str">
        <f>[1]Sheet1!H4</f>
        <v xml:space="preserve"> BUDGET</v>
      </c>
      <c r="F9" s="53" t="str">
        <f>[1]Sheet1!I4</f>
        <v>SIX MONTHS</v>
      </c>
      <c r="G9" s="53" t="str">
        <f>[1]Sheet1!J4</f>
        <v xml:space="preserve"> BUDGET</v>
      </c>
      <c r="H9" s="53" t="str">
        <f>[1]Sheet1!K4</f>
        <v xml:space="preserve"> BUDGET</v>
      </c>
    </row>
    <row r="10" spans="1:8" ht="15.75" thickTop="1" x14ac:dyDescent="0.25">
      <c r="A10" s="73" t="str">
        <f>'[18]NON-DEPT'!A10</f>
        <v xml:space="preserve"> 01-5714-50-99                          </v>
      </c>
      <c r="B10" s="73" t="str">
        <f>'[18]NON-DEPT'!B10</f>
        <v xml:space="preserve"> TRANSFER TO FUND 14  </v>
      </c>
      <c r="C10" s="73">
        <f>'[18]NON-DEPT'!E10</f>
        <v>0</v>
      </c>
      <c r="D10" s="73">
        <f>'[18]NON-DEPT'!F10</f>
        <v>0</v>
      </c>
      <c r="E10" s="73">
        <f>'[18]NON-DEPT'!G10</f>
        <v>0</v>
      </c>
      <c r="F10" s="73">
        <f>'[18]NON-DEPT'!H10</f>
        <v>3065.65</v>
      </c>
      <c r="G10" s="73">
        <f>'[18]NON-DEPT'!I10</f>
        <v>3066</v>
      </c>
      <c r="H10" s="73">
        <f>'[18]NON-DEPT'!J10</f>
        <v>0</v>
      </c>
    </row>
    <row r="11" spans="1:8" x14ac:dyDescent="0.25">
      <c r="A11" s="73" t="str">
        <f>'[18]NON-DEPT'!A11</f>
        <v xml:space="preserve"> 01-5715-50-99                          </v>
      </c>
      <c r="B11" s="73" t="str">
        <f>'[18]NON-DEPT'!B11</f>
        <v xml:space="preserve"> TRANSFER TO FUND 15</v>
      </c>
      <c r="C11" s="73">
        <f>'[18]NON-DEPT'!E11</f>
        <v>0</v>
      </c>
      <c r="D11" s="73">
        <f>'[18]NON-DEPT'!F11</f>
        <v>50</v>
      </c>
      <c r="E11" s="73">
        <f>'[18]NON-DEPT'!G11</f>
        <v>0</v>
      </c>
      <c r="F11" s="73">
        <f>'[18]NON-DEPT'!H11</f>
        <v>0</v>
      </c>
      <c r="G11" s="73">
        <f>'[18]NON-DEPT'!I11</f>
        <v>0</v>
      </c>
      <c r="H11" s="73">
        <f>'[18]NON-DEPT'!J11</f>
        <v>0</v>
      </c>
    </row>
    <row r="12" spans="1:8" x14ac:dyDescent="0.25">
      <c r="A12" s="73" t="str">
        <f>'[18]NON-DEPT'!A12</f>
        <v xml:space="preserve"> 01-5723-50-99                          </v>
      </c>
      <c r="B12" s="73" t="str">
        <f>'[18]NON-DEPT'!B12</f>
        <v xml:space="preserve"> TRANSFER TO GOLF FUN </v>
      </c>
      <c r="C12" s="73">
        <f>'[18]NON-DEPT'!E12</f>
        <v>190000</v>
      </c>
      <c r="D12" s="73">
        <f>'[18]NON-DEPT'!F12</f>
        <v>33313.64</v>
      </c>
      <c r="E12" s="73">
        <f>'[18]NON-DEPT'!G12</f>
        <v>190000</v>
      </c>
      <c r="F12" s="73">
        <f>'[18]NON-DEPT'!H12</f>
        <v>0</v>
      </c>
      <c r="G12" s="73">
        <f>'[18]NON-DEPT'!I12</f>
        <v>134600</v>
      </c>
      <c r="H12" s="73">
        <f>'[18]NON-DEPT'!J12</f>
        <v>156000</v>
      </c>
    </row>
    <row r="13" spans="1:8" x14ac:dyDescent="0.25">
      <c r="A13" s="73" t="str">
        <f>'[18]NON-DEPT'!A13</f>
        <v xml:space="preserve"> 01-5740-50-99                          </v>
      </c>
      <c r="B13" s="73" t="str">
        <f>'[18]NON-DEPT'!B13</f>
        <v xml:space="preserve"> TRANSFER TO CONSTR.  </v>
      </c>
      <c r="C13" s="73">
        <f>'[18]NON-DEPT'!E13</f>
        <v>0</v>
      </c>
      <c r="D13" s="73">
        <f>'[18]NON-DEPT'!F13</f>
        <v>105009.99</v>
      </c>
      <c r="E13" s="73">
        <f>'[18]NON-DEPT'!G13</f>
        <v>0</v>
      </c>
      <c r="F13" s="73">
        <f>'[18]NON-DEPT'!H13</f>
        <v>0</v>
      </c>
      <c r="G13" s="73">
        <f>'[18]NON-DEPT'!I13</f>
        <v>0</v>
      </c>
      <c r="H13" s="73">
        <f>'[18]NON-DEPT'!J13</f>
        <v>0</v>
      </c>
    </row>
    <row r="14" spans="1:8" x14ac:dyDescent="0.25">
      <c r="A14" s="73" t="str">
        <f>'[18]NON-DEPT'!A14</f>
        <v xml:space="preserve"> 01-5755-50-99                          </v>
      </c>
      <c r="B14" s="73" t="str">
        <f>'[18]NON-DEPT'!B14</f>
        <v xml:space="preserve"> TRANSFER TO FUND 55  </v>
      </c>
      <c r="C14" s="73">
        <f>'[18]NON-DEPT'!E14</f>
        <v>2692751</v>
      </c>
      <c r="D14" s="73">
        <f>'[18]NON-DEPT'!F14</f>
        <v>5365750</v>
      </c>
      <c r="E14" s="73">
        <f>'[18]NON-DEPT'!G14</f>
        <v>0</v>
      </c>
      <c r="F14" s="73">
        <f>'[18]NON-DEPT'!H14</f>
        <v>0</v>
      </c>
      <c r="G14" s="73">
        <f>'[18]NON-DEPT'!I14</f>
        <v>0</v>
      </c>
      <c r="H14" s="73">
        <f>'[18]NON-DEPT'!J14</f>
        <v>0</v>
      </c>
    </row>
    <row r="15" spans="1:8" x14ac:dyDescent="0.25">
      <c r="A15" s="73" t="str">
        <f>'[18]NON-DEPT'!A15</f>
        <v xml:space="preserve"> 01-5780-50-99                          </v>
      </c>
      <c r="B15" s="73" t="str">
        <f>'[18]NON-DEPT'!B15</f>
        <v xml:space="preserve"> TRANSFER TO PAYROLL  </v>
      </c>
      <c r="C15" s="73">
        <f>'[18]NON-DEPT'!E15</f>
        <v>0</v>
      </c>
      <c r="D15" s="73">
        <f>'[18]NON-DEPT'!F15</f>
        <v>0</v>
      </c>
      <c r="E15" s="73">
        <f>'[18]NON-DEPT'!G15</f>
        <v>0</v>
      </c>
      <c r="F15" s="73">
        <f>'[18]NON-DEPT'!H15</f>
        <v>6367.04</v>
      </c>
      <c r="G15" s="73">
        <f>'[18]NON-DEPT'!I15</f>
        <v>6367</v>
      </c>
      <c r="H15" s="73">
        <f>'[18]NON-DEPT'!J15</f>
        <v>0</v>
      </c>
    </row>
    <row r="16" spans="1:8" ht="15.75" thickBot="1" x14ac:dyDescent="0.3">
      <c r="A16" s="74"/>
      <c r="B16" s="74" t="str">
        <f>'[18]NON-DEPT'!B16</f>
        <v xml:space="preserve">  TOTAL TRANSFERS</v>
      </c>
      <c r="C16" s="74">
        <f>SUM(C10:C15)</f>
        <v>2882751</v>
      </c>
      <c r="D16" s="74">
        <f t="shared" ref="D16:H16" si="0">SUM(D10:D15)</f>
        <v>5504123.6299999999</v>
      </c>
      <c r="E16" s="74">
        <f t="shared" si="0"/>
        <v>190000</v>
      </c>
      <c r="F16" s="74">
        <f t="shared" si="0"/>
        <v>9432.69</v>
      </c>
      <c r="G16" s="74">
        <f t="shared" si="0"/>
        <v>144033</v>
      </c>
      <c r="H16" s="74">
        <f t="shared" si="0"/>
        <v>156000</v>
      </c>
    </row>
    <row r="17" spans="1:8" hidden="1" x14ac:dyDescent="0.25">
      <c r="A17" s="73" t="str">
        <f>'[18]NON-DEPT'!A17</f>
        <v xml:space="preserve"> 01-5198-99-99                          </v>
      </c>
      <c r="B17" s="73" t="str">
        <f>'[18]NON-DEPT'!B17</f>
        <v xml:space="preserve"> PENSION PAY DOWN     </v>
      </c>
      <c r="C17" s="73">
        <f>'[18]NON-DEPT'!E17</f>
        <v>0</v>
      </c>
      <c r="D17" s="73">
        <f>'[18]NON-DEPT'!F17</f>
        <v>0</v>
      </c>
      <c r="E17" s="73">
        <f>'[18]NON-DEPT'!G17</f>
        <v>0</v>
      </c>
      <c r="F17" s="73">
        <f>'[18]NON-DEPT'!H17</f>
        <v>0</v>
      </c>
      <c r="G17" s="73">
        <f>'[18]NON-DEPT'!I17</f>
        <v>0</v>
      </c>
      <c r="H17" s="73">
        <f>'[18]NON-DEPT'!J17</f>
        <v>0</v>
      </c>
    </row>
    <row r="18" spans="1:8" hidden="1" x14ac:dyDescent="0.25">
      <c r="A18" s="73">
        <f>'[18]NON-DEPT'!A18</f>
        <v>0</v>
      </c>
      <c r="B18" s="73">
        <f>'[18]NON-DEPT'!B18</f>
        <v>0</v>
      </c>
      <c r="C18" s="73">
        <f>'[18]NON-DEPT'!E18</f>
        <v>0</v>
      </c>
      <c r="D18" s="73">
        <f>'[18]NON-DEPT'!F18</f>
        <v>0</v>
      </c>
      <c r="E18" s="73">
        <f>'[18]NON-DEPT'!G18</f>
        <v>0</v>
      </c>
      <c r="F18" s="73">
        <f>'[18]NON-DEPT'!H18</f>
        <v>0</v>
      </c>
      <c r="G18" s="73">
        <f>'[18]NON-DEPT'!I18</f>
        <v>0</v>
      </c>
      <c r="H18" s="73">
        <f>'[18]NON-DEPT'!J18</f>
        <v>0</v>
      </c>
    </row>
    <row r="19" spans="1:8" hidden="1" x14ac:dyDescent="0.25">
      <c r="A19" s="73"/>
      <c r="B19" s="73"/>
      <c r="C19" s="73"/>
      <c r="D19" s="73"/>
      <c r="E19" s="73"/>
      <c r="F19" s="73"/>
      <c r="G19" s="73"/>
      <c r="H19" s="73"/>
    </row>
    <row r="20" spans="1:8" ht="15.75" hidden="1" thickBot="1" x14ac:dyDescent="0.3">
      <c r="A20" s="78"/>
      <c r="B20" s="78" t="str">
        <f>'[18]NON-DEPT'!B20</f>
        <v xml:space="preserve">  TOTAL OTHER</v>
      </c>
      <c r="C20" s="78">
        <f>SUM(C17:C19)</f>
        <v>0</v>
      </c>
      <c r="D20" s="78">
        <f t="shared" ref="D20:H20" si="1">SUM(D17:D19)</f>
        <v>0</v>
      </c>
      <c r="E20" s="78">
        <f t="shared" si="1"/>
        <v>0</v>
      </c>
      <c r="F20" s="78">
        <f t="shared" si="1"/>
        <v>0</v>
      </c>
      <c r="G20" s="78">
        <f t="shared" si="1"/>
        <v>0</v>
      </c>
      <c r="H20" s="78">
        <f t="shared" si="1"/>
        <v>0</v>
      </c>
    </row>
    <row r="21" spans="1:8" ht="16.5" thickTop="1" thickBot="1" x14ac:dyDescent="0.3">
      <c r="A21" s="45"/>
      <c r="B21" s="45" t="str">
        <f>'[18]NON-DEPT'!B21</f>
        <v xml:space="preserve"> TOTAL </v>
      </c>
      <c r="C21" s="45">
        <f>SUM(C10:C20)/2</f>
        <v>2882751</v>
      </c>
      <c r="D21" s="45">
        <f t="shared" ref="D21:H21" si="2">SUM(D10:D20)/2</f>
        <v>5504123.6299999999</v>
      </c>
      <c r="E21" s="45">
        <f t="shared" si="2"/>
        <v>190000</v>
      </c>
      <c r="F21" s="45">
        <f t="shared" si="2"/>
        <v>9432.69</v>
      </c>
      <c r="G21" s="45">
        <f t="shared" si="2"/>
        <v>144033</v>
      </c>
      <c r="H21" s="45">
        <f t="shared" si="2"/>
        <v>156000</v>
      </c>
    </row>
    <row r="22" spans="1:8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H42" sqref="H42"/>
    </sheetView>
  </sheetViews>
  <sheetFormatPr defaultRowHeight="15" x14ac:dyDescent="0.25"/>
  <cols>
    <col min="1" max="1" width="16.140625" customWidth="1"/>
    <col min="2" max="2" width="30.5703125" bestFit="1" customWidth="1"/>
    <col min="3" max="3" width="8.85546875" bestFit="1" customWidth="1"/>
    <col min="6" max="6" width="11.28515625" bestFit="1" customWidth="1"/>
    <col min="8" max="8" width="10.28515625" bestFit="1" customWidth="1"/>
  </cols>
  <sheetData>
    <row r="1" spans="1:8" x14ac:dyDescent="0.25">
      <c r="A1" s="14"/>
      <c r="B1" s="14"/>
      <c r="C1" s="15"/>
      <c r="D1" s="15"/>
      <c r="E1" s="15"/>
      <c r="F1" s="15"/>
      <c r="G1" s="82"/>
      <c r="H1" s="82"/>
    </row>
    <row r="2" spans="1:8" x14ac:dyDescent="0.25">
      <c r="A2" s="14"/>
      <c r="B2" s="14"/>
      <c r="C2" s="15"/>
      <c r="D2" s="15"/>
      <c r="E2" s="15"/>
      <c r="F2" s="15"/>
      <c r="G2" s="82"/>
      <c r="H2" s="82"/>
    </row>
    <row r="3" spans="1:8" x14ac:dyDescent="0.25">
      <c r="A3" s="14"/>
      <c r="B3" s="14"/>
      <c r="C3" s="15"/>
      <c r="D3" s="15"/>
      <c r="E3" s="15"/>
      <c r="F3" s="15"/>
      <c r="G3" s="82"/>
      <c r="H3" s="82"/>
    </row>
    <row r="4" spans="1:8" x14ac:dyDescent="0.25">
      <c r="A4" s="16" t="s">
        <v>0</v>
      </c>
      <c r="B4" s="17"/>
      <c r="C4" s="18"/>
      <c r="D4" s="18"/>
      <c r="E4" s="18"/>
      <c r="F4" s="18"/>
      <c r="G4" s="83"/>
      <c r="H4" s="83"/>
    </row>
    <row r="5" spans="1:8" x14ac:dyDescent="0.25">
      <c r="A5" s="16" t="str">
        <f>[1]Sheet1!$A$2</f>
        <v>BUDGET 2024-2025</v>
      </c>
      <c r="B5" s="19"/>
      <c r="C5" s="18"/>
      <c r="D5" s="18"/>
      <c r="E5" s="18"/>
      <c r="F5" s="18"/>
      <c r="G5" s="83"/>
      <c r="H5" s="83"/>
    </row>
    <row r="6" spans="1:8" x14ac:dyDescent="0.25">
      <c r="A6" s="16" t="s">
        <v>34</v>
      </c>
      <c r="B6" s="19"/>
      <c r="C6" s="18"/>
      <c r="D6" s="18"/>
      <c r="E6" s="18"/>
      <c r="F6" s="18"/>
      <c r="G6" s="83"/>
      <c r="H6" s="84"/>
    </row>
    <row r="7" spans="1:8" x14ac:dyDescent="0.25">
      <c r="A7" s="14"/>
      <c r="B7" s="14"/>
      <c r="C7" s="15"/>
      <c r="D7" s="15"/>
      <c r="E7" s="15"/>
      <c r="F7" s="15"/>
      <c r="G7" s="82"/>
      <c r="H7" s="82"/>
    </row>
    <row r="8" spans="1:8" x14ac:dyDescent="0.25">
      <c r="A8" s="20" t="s">
        <v>35</v>
      </c>
      <c r="B8" s="20" t="s">
        <v>36</v>
      </c>
      <c r="C8" s="21" t="str">
        <f>[1]Sheet1!F2</f>
        <v>2022-23</v>
      </c>
      <c r="D8" s="21" t="str">
        <f>[1]Sheet1!G2</f>
        <v>2022-23</v>
      </c>
      <c r="E8" s="21" t="str">
        <f>[1]Sheet1!H2</f>
        <v>2023-24</v>
      </c>
      <c r="F8" s="21" t="str">
        <f>[1]Sheet1!I2</f>
        <v>2023-24</v>
      </c>
      <c r="G8" s="21" t="str">
        <f>[1]Sheet1!J2</f>
        <v>2023-24</v>
      </c>
      <c r="H8" s="21" t="str">
        <f>[1]Sheet1!K2</f>
        <v>2024-25</v>
      </c>
    </row>
    <row r="9" spans="1:8" x14ac:dyDescent="0.25">
      <c r="A9" s="20" t="s">
        <v>37</v>
      </c>
      <c r="B9" s="20"/>
      <c r="C9" s="21" t="str">
        <f>[1]Sheet1!F3</f>
        <v>REVISED</v>
      </c>
      <c r="D9" s="21" t="str">
        <f>[1]Sheet1!G3</f>
        <v>ACTUAL</v>
      </c>
      <c r="E9" s="21" t="str">
        <f>[1]Sheet1!H3</f>
        <v>ADOPTED</v>
      </c>
      <c r="F9" s="21" t="str">
        <f>[1]Sheet1!I3</f>
        <v>ACTUAL</v>
      </c>
      <c r="G9" s="21" t="str">
        <f>[1]Sheet1!J3</f>
        <v xml:space="preserve"> REVISED </v>
      </c>
      <c r="H9" s="21" t="str">
        <f>[1]Sheet1!K3</f>
        <v>PROPOSED</v>
      </c>
    </row>
    <row r="10" spans="1:8" ht="15.75" thickBot="1" x14ac:dyDescent="0.3">
      <c r="A10" s="22" t="s">
        <v>4</v>
      </c>
      <c r="B10" s="22"/>
      <c r="C10" s="23" t="str">
        <f>[1]Sheet1!F4</f>
        <v xml:space="preserve"> BUDGET</v>
      </c>
      <c r="D10" s="23"/>
      <c r="E10" s="23" t="str">
        <f>[1]Sheet1!H4</f>
        <v xml:space="preserve"> BUDGET</v>
      </c>
      <c r="F10" s="23" t="str">
        <f>[1]Sheet1!I4</f>
        <v>SIX MONTHS</v>
      </c>
      <c r="G10" s="23" t="str">
        <f>[1]Sheet1!J4</f>
        <v xml:space="preserve"> BUDGET</v>
      </c>
      <c r="H10" s="23" t="str">
        <f>[1]Sheet1!K4</f>
        <v xml:space="preserve"> BUDGET</v>
      </c>
    </row>
    <row r="11" spans="1:8" ht="15.75" thickTop="1" x14ac:dyDescent="0.25">
      <c r="A11" s="15" t="str">
        <f>'[2]01-10-10'!A9</f>
        <v xml:space="preserve"> 01-5101-10-10                          </v>
      </c>
      <c r="B11" s="15" t="str">
        <f>'[2]01-10-10'!B9</f>
        <v xml:space="preserve"> SALARIES             </v>
      </c>
      <c r="C11" s="24">
        <f>'[2]01-10-10'!E9</f>
        <v>317962</v>
      </c>
      <c r="D11" s="24">
        <f>'[2]01-10-10'!F9</f>
        <v>316383.84999999998</v>
      </c>
      <c r="E11" s="24">
        <f>'[2]01-10-10'!G9</f>
        <v>402763</v>
      </c>
      <c r="F11" s="24">
        <f>'[2]01-10-10'!H9</f>
        <v>167178.19</v>
      </c>
      <c r="G11" s="24">
        <f>'[2]01-10-10'!I9</f>
        <v>379746</v>
      </c>
      <c r="H11" s="24">
        <f>'[2]01-10-10'!J9</f>
        <v>358029</v>
      </c>
    </row>
    <row r="12" spans="1:8" x14ac:dyDescent="0.25">
      <c r="A12" s="15" t="str">
        <f>'[2]01-10-10'!A10</f>
        <v xml:space="preserve"> 01-5106-10-10                          </v>
      </c>
      <c r="B12" s="15" t="str">
        <f>'[2]01-10-10'!B10</f>
        <v xml:space="preserve"> OVERTIME             </v>
      </c>
      <c r="C12" s="24">
        <f>'[2]01-10-10'!E10</f>
        <v>900</v>
      </c>
      <c r="D12" s="24">
        <f>'[2]01-10-10'!F10</f>
        <v>28.04</v>
      </c>
      <c r="E12" s="24">
        <f>'[2]01-10-10'!G10</f>
        <v>900</v>
      </c>
      <c r="F12" s="24">
        <f>'[2]01-10-10'!H10</f>
        <v>0</v>
      </c>
      <c r="G12" s="24">
        <f>'[2]01-10-10'!I10</f>
        <v>900</v>
      </c>
      <c r="H12" s="24">
        <f>'[2]01-10-10'!J10</f>
        <v>900</v>
      </c>
    </row>
    <row r="13" spans="1:8" x14ac:dyDescent="0.25">
      <c r="A13" s="15" t="str">
        <f>'[2]01-10-10'!A11</f>
        <v xml:space="preserve"> 01-5107-10-10                          </v>
      </c>
      <c r="B13" s="15" t="str">
        <f>'[2]01-10-10'!B11</f>
        <v xml:space="preserve"> HOLIDAY PAY          </v>
      </c>
      <c r="C13" s="24">
        <f>'[2]01-10-10'!E11</f>
        <v>0</v>
      </c>
      <c r="D13" s="24">
        <f>'[2]01-10-10'!F11</f>
        <v>84.11</v>
      </c>
      <c r="E13" s="24">
        <f>'[2]01-10-10'!G11</f>
        <v>0</v>
      </c>
      <c r="F13" s="24">
        <f>'[2]01-10-10'!H11</f>
        <v>0</v>
      </c>
      <c r="G13" s="24">
        <f>'[2]01-10-10'!I11</f>
        <v>0</v>
      </c>
      <c r="H13" s="24">
        <f>'[2]01-10-10'!J11</f>
        <v>0</v>
      </c>
    </row>
    <row r="14" spans="1:8" x14ac:dyDescent="0.25">
      <c r="A14" s="15" t="str">
        <f>'[2]01-10-10'!A12</f>
        <v xml:space="preserve"> 01-5110-10-10                          </v>
      </c>
      <c r="B14" s="15" t="str">
        <f>'[2]01-10-10'!B12</f>
        <v xml:space="preserve"> LONGEVITY            </v>
      </c>
      <c r="C14" s="24">
        <f>'[2]01-10-10'!E12</f>
        <v>1020</v>
      </c>
      <c r="D14" s="24">
        <f>'[2]01-10-10'!F12</f>
        <v>1020</v>
      </c>
      <c r="E14" s="24">
        <f>'[2]01-10-10'!G12</f>
        <v>1080</v>
      </c>
      <c r="F14" s="24">
        <f>'[2]01-10-10'!H12</f>
        <v>1080</v>
      </c>
      <c r="G14" s="24">
        <f>'[2]01-10-10'!I12</f>
        <v>1080</v>
      </c>
      <c r="H14" s="24">
        <f>'[2]01-10-10'!J12</f>
        <v>1260</v>
      </c>
    </row>
    <row r="15" spans="1:8" x14ac:dyDescent="0.25">
      <c r="A15" s="15" t="str">
        <f>'[2]01-10-10'!A13</f>
        <v xml:space="preserve"> 01-5111-10-10                          </v>
      </c>
      <c r="B15" s="15" t="str">
        <f>'[2]01-10-10'!B13</f>
        <v xml:space="preserve"> RETIREMENT           </v>
      </c>
      <c r="C15" s="24">
        <f>'[2]01-10-10'!E13</f>
        <v>66716</v>
      </c>
      <c r="D15" s="24">
        <f>'[2]01-10-10'!F13</f>
        <v>66445.72</v>
      </c>
      <c r="E15" s="24">
        <f>'[2]01-10-10'!G13</f>
        <v>79987</v>
      </c>
      <c r="F15" s="24">
        <f>'[2]01-10-10'!H13</f>
        <v>46661.61</v>
      </c>
      <c r="G15" s="24">
        <f>'[2]01-10-10'!I13</f>
        <v>77401</v>
      </c>
      <c r="H15" s="24">
        <f>'[2]01-10-10'!J13</f>
        <v>75445</v>
      </c>
    </row>
    <row r="16" spans="1:8" x14ac:dyDescent="0.25">
      <c r="A16" s="15" t="str">
        <f>'[2]01-10-10'!A14</f>
        <v xml:space="preserve"> 01-5112-10-10                          </v>
      </c>
      <c r="B16" s="15" t="str">
        <f>'[2]01-10-10'!B14</f>
        <v xml:space="preserve"> FICA                 </v>
      </c>
      <c r="C16" s="24">
        <f>'[2]01-10-10'!E14</f>
        <v>23847</v>
      </c>
      <c r="D16" s="24">
        <f>'[2]01-10-10'!F14</f>
        <v>20068.43</v>
      </c>
      <c r="E16" s="24">
        <f>'[2]01-10-10'!G14</f>
        <v>28229</v>
      </c>
      <c r="F16" s="24">
        <f>'[2]01-10-10'!H14</f>
        <v>11142.67</v>
      </c>
      <c r="G16" s="24">
        <f>'[2]01-10-10'!I14</f>
        <v>28513</v>
      </c>
      <c r="H16" s="24">
        <f>'[2]01-10-10'!J14</f>
        <v>22682</v>
      </c>
    </row>
    <row r="17" spans="1:8" x14ac:dyDescent="0.25">
      <c r="A17" s="15" t="str">
        <f>'[2]01-10-10'!A15</f>
        <v xml:space="preserve"> 01-5116-10-10                          </v>
      </c>
      <c r="B17" s="15" t="str">
        <f>'[2]01-10-10'!B15</f>
        <v xml:space="preserve"> HEALTH/LIFE INSURANC </v>
      </c>
      <c r="C17" s="24">
        <f>'[2]01-10-10'!E15</f>
        <v>40665</v>
      </c>
      <c r="D17" s="24">
        <f>'[2]01-10-10'!F15</f>
        <v>40976.03</v>
      </c>
      <c r="E17" s="24">
        <f>'[2]01-10-10'!G15</f>
        <v>50519</v>
      </c>
      <c r="F17" s="24">
        <f>'[2]01-10-10'!H15</f>
        <v>20734.28</v>
      </c>
      <c r="G17" s="24">
        <f>'[2]01-10-10'!I15</f>
        <v>45982</v>
      </c>
      <c r="H17" s="24">
        <f>'[2]01-10-10'!J15</f>
        <v>47449</v>
      </c>
    </row>
    <row r="18" spans="1:8" x14ac:dyDescent="0.25">
      <c r="A18" s="15" t="str">
        <f>'[2]01-10-10'!A16</f>
        <v xml:space="preserve"> 01-5118-10-10                          </v>
      </c>
      <c r="B18" s="15" t="str">
        <f>'[2]01-10-10'!B16</f>
        <v xml:space="preserve"> WORKER COMPENSATION  </v>
      </c>
      <c r="C18" s="24">
        <f>'[2]01-10-10'!E16</f>
        <v>748</v>
      </c>
      <c r="D18" s="24">
        <f>'[2]01-10-10'!F16</f>
        <v>724.26</v>
      </c>
      <c r="E18" s="24">
        <f>'[2]01-10-10'!G16</f>
        <v>914</v>
      </c>
      <c r="F18" s="24">
        <f>'[2]01-10-10'!H16</f>
        <v>349.22</v>
      </c>
      <c r="G18" s="24">
        <f>'[2]01-10-10'!I16</f>
        <v>810</v>
      </c>
      <c r="H18" s="24">
        <f>'[2]01-10-10'!J16</f>
        <v>620</v>
      </c>
    </row>
    <row r="19" spans="1:8" x14ac:dyDescent="0.25">
      <c r="A19" s="15" t="str">
        <f>'[2]01-10-10'!A17</f>
        <v xml:space="preserve"> 01-5119-10-10                          </v>
      </c>
      <c r="B19" s="15" t="str">
        <f>'[2]01-10-10'!B17</f>
        <v xml:space="preserve"> OTHER PAYROLL EXPENS </v>
      </c>
      <c r="C19" s="24">
        <f>'[2]01-10-10'!E17</f>
        <v>3229</v>
      </c>
      <c r="D19" s="24">
        <f>'[2]01-10-10'!F17</f>
        <v>3219.94</v>
      </c>
      <c r="E19" s="24">
        <f>'[2]01-10-10'!G17</f>
        <v>3760</v>
      </c>
      <c r="F19" s="24">
        <f>'[2]01-10-10'!H17</f>
        <v>1685.84</v>
      </c>
      <c r="G19" s="24">
        <f>'[2]01-10-10'!I17</f>
        <v>3846</v>
      </c>
      <c r="H19" s="24">
        <f>'[2]01-10-10'!J17</f>
        <v>3360</v>
      </c>
    </row>
    <row r="20" spans="1:8" x14ac:dyDescent="0.25">
      <c r="A20" s="25"/>
      <c r="B20" s="25" t="s">
        <v>38</v>
      </c>
      <c r="C20" s="26">
        <f>SUM(C11:C19)</f>
        <v>455087</v>
      </c>
      <c r="D20" s="26">
        <f t="shared" ref="D20:H20" si="0">SUM(D11:D19)</f>
        <v>448950.37999999995</v>
      </c>
      <c r="E20" s="26">
        <f t="shared" si="0"/>
        <v>568152</v>
      </c>
      <c r="F20" s="26">
        <f t="shared" si="0"/>
        <v>248831.81</v>
      </c>
      <c r="G20" s="26">
        <f t="shared" si="0"/>
        <v>538278</v>
      </c>
      <c r="H20" s="26">
        <f t="shared" si="0"/>
        <v>509745</v>
      </c>
    </row>
    <row r="21" spans="1:8" x14ac:dyDescent="0.25">
      <c r="A21" s="15" t="str">
        <f>'[2]01-10-10'!A19</f>
        <v xml:space="preserve"> 01-5201-10-10                          </v>
      </c>
      <c r="B21" s="15" t="str">
        <f>'[2]01-10-10'!B19</f>
        <v xml:space="preserve"> OFFICE SUPPLIES      </v>
      </c>
      <c r="C21" s="24">
        <f>'[2]01-10-10'!E19</f>
        <v>2000</v>
      </c>
      <c r="D21" s="24">
        <f>'[2]01-10-10'!F19</f>
        <v>1725.65</v>
      </c>
      <c r="E21" s="24">
        <f>'[2]01-10-10'!G19</f>
        <v>2000</v>
      </c>
      <c r="F21" s="24">
        <f>'[2]01-10-10'!H19</f>
        <v>1565.29</v>
      </c>
      <c r="G21" s="24">
        <f>'[2]01-10-10'!I19</f>
        <v>3000</v>
      </c>
      <c r="H21" s="24">
        <f>'[2]01-10-10'!J19</f>
        <v>3000</v>
      </c>
    </row>
    <row r="22" spans="1:8" x14ac:dyDescent="0.25">
      <c r="A22" s="15" t="str">
        <f>'[2]01-10-10'!A20</f>
        <v xml:space="preserve"> 01-5202-10-10                          </v>
      </c>
      <c r="B22" s="15" t="str">
        <f>'[2]01-10-10'!B20</f>
        <v xml:space="preserve"> POSTAGE              </v>
      </c>
      <c r="C22" s="24">
        <f>'[2]01-10-10'!E20</f>
        <v>500</v>
      </c>
      <c r="D22" s="24">
        <f>'[2]01-10-10'!F20</f>
        <v>232</v>
      </c>
      <c r="E22" s="24">
        <f>'[2]01-10-10'!G20</f>
        <v>600</v>
      </c>
      <c r="F22" s="24">
        <f>'[2]01-10-10'!H20</f>
        <v>101.08</v>
      </c>
      <c r="G22" s="24">
        <f>'[2]01-10-10'!I20</f>
        <v>700</v>
      </c>
      <c r="H22" s="24">
        <f>'[2]01-10-10'!J20</f>
        <v>700</v>
      </c>
    </row>
    <row r="23" spans="1:8" x14ac:dyDescent="0.25">
      <c r="A23" s="15" t="str">
        <f>'[2]01-10-10'!A21</f>
        <v xml:space="preserve"> 01-5295-10-10                          </v>
      </c>
      <c r="B23" s="15" t="str">
        <f>'[2]01-10-10'!B21</f>
        <v xml:space="preserve"> SPECIAL EVENT SUPPLI </v>
      </c>
      <c r="C23" s="24">
        <f>'[2]01-10-10'!E21</f>
        <v>3500</v>
      </c>
      <c r="D23" s="24">
        <f>'[2]01-10-10'!F21</f>
        <v>1388.59</v>
      </c>
      <c r="E23" s="24">
        <f>'[2]01-10-10'!G21</f>
        <v>3500</v>
      </c>
      <c r="F23" s="24">
        <f>'[2]01-10-10'!H21</f>
        <v>0</v>
      </c>
      <c r="G23" s="24">
        <f>'[2]01-10-10'!I21</f>
        <v>3500</v>
      </c>
      <c r="H23" s="24">
        <f>'[2]01-10-10'!J21</f>
        <v>3500</v>
      </c>
    </row>
    <row r="24" spans="1:8" x14ac:dyDescent="0.25">
      <c r="A24" s="15" t="str">
        <f>'[2]01-10-10'!A22</f>
        <v xml:space="preserve"> 01-5298-10-10                          </v>
      </c>
      <c r="B24" s="15" t="str">
        <f>'[2]01-10-10'!B22</f>
        <v xml:space="preserve"> COPIER - RENT/MAINT. </v>
      </c>
      <c r="C24" s="24">
        <f>'[2]01-10-10'!E22</f>
        <v>2000</v>
      </c>
      <c r="D24" s="24">
        <f>'[2]01-10-10'!F22</f>
        <v>2176.38</v>
      </c>
      <c r="E24" s="24">
        <f>'[2]01-10-10'!G22</f>
        <v>2000</v>
      </c>
      <c r="F24" s="24">
        <f>'[2]01-10-10'!H22</f>
        <v>1000</v>
      </c>
      <c r="G24" s="24">
        <f>'[2]01-10-10'!I22</f>
        <v>2000</v>
      </c>
      <c r="H24" s="24">
        <f>'[2]01-10-10'!J22</f>
        <v>2200</v>
      </c>
    </row>
    <row r="25" spans="1:8" x14ac:dyDescent="0.25">
      <c r="A25" s="15" t="str">
        <f>'[2]01-10-10'!A23</f>
        <v xml:space="preserve"> 01-5299-10-10                          </v>
      </c>
      <c r="B25" s="15" t="str">
        <f>'[2]01-10-10'!B23</f>
        <v xml:space="preserve"> MISCELLANEOUS SUPPLI </v>
      </c>
      <c r="C25" s="24">
        <f>'[2]01-10-10'!E23</f>
        <v>6300</v>
      </c>
      <c r="D25" s="24">
        <f>'[2]01-10-10'!F23</f>
        <v>-538.09</v>
      </c>
      <c r="E25" s="24">
        <f>'[2]01-10-10'!G23</f>
        <v>6300</v>
      </c>
      <c r="F25" s="24">
        <f>'[2]01-10-10'!H23</f>
        <v>5811.27</v>
      </c>
      <c r="G25" s="24">
        <f>'[2]01-10-10'!I23</f>
        <v>7000</v>
      </c>
      <c r="H25" s="24">
        <f>'[2]01-10-10'!J23</f>
        <v>6500</v>
      </c>
    </row>
    <row r="26" spans="1:8" x14ac:dyDescent="0.25">
      <c r="A26" s="25"/>
      <c r="B26" s="25" t="s">
        <v>39</v>
      </c>
      <c r="C26" s="26">
        <f t="shared" ref="C26:H26" si="1">SUM(C21:C25)</f>
        <v>14300</v>
      </c>
      <c r="D26" s="26">
        <f t="shared" si="1"/>
        <v>4984.53</v>
      </c>
      <c r="E26" s="26">
        <f t="shared" si="1"/>
        <v>14400</v>
      </c>
      <c r="F26" s="26">
        <f t="shared" si="1"/>
        <v>8477.64</v>
      </c>
      <c r="G26" s="26">
        <f t="shared" si="1"/>
        <v>16200</v>
      </c>
      <c r="H26" s="26">
        <f t="shared" si="1"/>
        <v>15900</v>
      </c>
    </row>
    <row r="27" spans="1:8" x14ac:dyDescent="0.25">
      <c r="A27" s="15" t="str">
        <f>'[2]01-10-10'!A25</f>
        <v xml:space="preserve"> 01-5401-10-10                          </v>
      </c>
      <c r="B27" s="15" t="str">
        <f>'[2]01-10-10'!B25</f>
        <v xml:space="preserve"> COMMUNICATIONS       </v>
      </c>
      <c r="C27" s="27">
        <f>'[2]01-10-10'!E25</f>
        <v>16380</v>
      </c>
      <c r="D27" s="27">
        <f>'[2]01-10-10'!F25</f>
        <v>15793.72</v>
      </c>
      <c r="E27" s="27">
        <f>'[2]01-10-10'!G25</f>
        <v>20000</v>
      </c>
      <c r="F27" s="27">
        <f>'[2]01-10-10'!H25</f>
        <v>1946.57</v>
      </c>
      <c r="G27" s="27">
        <f>'[2]01-10-10'!I25</f>
        <v>20000</v>
      </c>
      <c r="H27" s="27">
        <f>'[2]01-10-10'!J25</f>
        <v>20000</v>
      </c>
    </row>
    <row r="28" spans="1:8" x14ac:dyDescent="0.25">
      <c r="A28" s="15" t="str">
        <f>'[2]01-10-10'!A26</f>
        <v xml:space="preserve"> 01-5402-10-10                          </v>
      </c>
      <c r="B28" s="15" t="str">
        <f>'[2]01-10-10'!B26</f>
        <v xml:space="preserve"> DUES &amp; SUBSCRIPTIONS </v>
      </c>
      <c r="C28" s="27">
        <f>'[2]01-10-10'!E26</f>
        <v>17200</v>
      </c>
      <c r="D28" s="27">
        <f>'[2]01-10-10'!F26</f>
        <v>15677.24</v>
      </c>
      <c r="E28" s="27">
        <f>'[2]01-10-10'!G26</f>
        <v>18000</v>
      </c>
      <c r="F28" s="27">
        <f>'[2]01-10-10'!H26</f>
        <v>12668.97</v>
      </c>
      <c r="G28" s="27">
        <f>'[2]01-10-10'!I26</f>
        <v>18000</v>
      </c>
      <c r="H28" s="27">
        <f>'[2]01-10-10'!J26</f>
        <v>18000</v>
      </c>
    </row>
    <row r="29" spans="1:8" x14ac:dyDescent="0.25">
      <c r="A29" s="15" t="str">
        <f>'[2]01-10-10'!A27</f>
        <v xml:space="preserve"> 01-5403-10-10                          </v>
      </c>
      <c r="B29" s="15" t="str">
        <f>'[2]01-10-10'!B27</f>
        <v xml:space="preserve"> GENERAL INSURANCE    </v>
      </c>
      <c r="C29" s="27">
        <f>'[2]01-10-10'!E27</f>
        <v>23900</v>
      </c>
      <c r="D29" s="27">
        <f>'[2]01-10-10'!F27</f>
        <v>23795.34</v>
      </c>
      <c r="E29" s="27">
        <f>'[2]01-10-10'!G27</f>
        <v>24617</v>
      </c>
      <c r="F29" s="27">
        <f>'[2]01-10-10'!H27</f>
        <v>11673.86</v>
      </c>
      <c r="G29" s="27">
        <f>'[2]01-10-10'!I27</f>
        <v>24617</v>
      </c>
      <c r="H29" s="27">
        <f>'[2]01-10-10'!J27</f>
        <v>25355</v>
      </c>
    </row>
    <row r="30" spans="1:8" x14ac:dyDescent="0.25">
      <c r="A30" s="15" t="str">
        <f>'[2]01-10-10'!A28</f>
        <v xml:space="preserve"> 01-5404-10-10                          </v>
      </c>
      <c r="B30" s="15" t="str">
        <f>'[2]01-10-10'!B28</f>
        <v xml:space="preserve"> PROFESSIONAL FEES    </v>
      </c>
      <c r="C30" s="27">
        <f>'[2]01-10-10'!E28</f>
        <v>107000</v>
      </c>
      <c r="D30" s="27">
        <f>'[2]01-10-10'!F28</f>
        <v>39685.230000000003</v>
      </c>
      <c r="E30" s="27">
        <f>'[2]01-10-10'!G28</f>
        <v>110000</v>
      </c>
      <c r="F30" s="27">
        <f>'[2]01-10-10'!H28</f>
        <v>11401.61</v>
      </c>
      <c r="G30" s="27">
        <f>'[2]01-10-10'!I28</f>
        <v>100000</v>
      </c>
      <c r="H30" s="27">
        <f>'[2]01-10-10'!J28</f>
        <v>90000</v>
      </c>
    </row>
    <row r="31" spans="1:8" x14ac:dyDescent="0.25">
      <c r="A31" s="15" t="str">
        <f>'[2]01-10-10'!A29</f>
        <v xml:space="preserve"> 01-5405-10-10                          </v>
      </c>
      <c r="B31" s="15" t="str">
        <f>'[2]01-10-10'!B29</f>
        <v xml:space="preserve"> ADVERTISING          </v>
      </c>
      <c r="C31" s="27">
        <f>'[2]01-10-10'!E29</f>
        <v>4000</v>
      </c>
      <c r="D31" s="27">
        <f>'[2]01-10-10'!F29</f>
        <v>4807.4399999999996</v>
      </c>
      <c r="E31" s="27">
        <f>'[2]01-10-10'!G29</f>
        <v>4000</v>
      </c>
      <c r="F31" s="27">
        <f>'[2]01-10-10'!H29</f>
        <v>2228.48</v>
      </c>
      <c r="G31" s="27">
        <f>'[2]01-10-10'!I29</f>
        <v>4500</v>
      </c>
      <c r="H31" s="27">
        <f>'[2]01-10-10'!J29</f>
        <v>4200</v>
      </c>
    </row>
    <row r="32" spans="1:8" x14ac:dyDescent="0.25">
      <c r="A32" s="15" t="str">
        <f>'[2]01-10-10'!A30</f>
        <v xml:space="preserve"> 01-5406-10-10                          </v>
      </c>
      <c r="B32" s="15" t="str">
        <f>'[2]01-10-10'!B30</f>
        <v xml:space="preserve"> TRAINING             </v>
      </c>
      <c r="C32" s="27">
        <f>'[2]01-10-10'!E30</f>
        <v>10000</v>
      </c>
      <c r="D32" s="27">
        <f>'[2]01-10-10'!F30</f>
        <v>7708.87</v>
      </c>
      <c r="E32" s="27">
        <f>'[2]01-10-10'!G30</f>
        <v>13000</v>
      </c>
      <c r="F32" s="27">
        <f>'[2]01-10-10'!H30</f>
        <v>5182.03</v>
      </c>
      <c r="G32" s="27">
        <f>'[2]01-10-10'!I30</f>
        <v>13000</v>
      </c>
      <c r="H32" s="27">
        <f>'[2]01-10-10'!J30</f>
        <v>15000</v>
      </c>
    </row>
    <row r="33" spans="1:8" x14ac:dyDescent="0.25">
      <c r="A33" s="15" t="str">
        <f>'[2]01-10-10'!A31</f>
        <v xml:space="preserve"> 01-5409-10-10                          </v>
      </c>
      <c r="B33" s="15" t="str">
        <f>'[2]01-10-10'!B31</f>
        <v xml:space="preserve"> CONTRACTUAL SERVICES </v>
      </c>
      <c r="C33" s="27">
        <f>'[2]01-10-10'!E31</f>
        <v>27000</v>
      </c>
      <c r="D33" s="27">
        <f>'[2]01-10-10'!F31</f>
        <v>27000</v>
      </c>
      <c r="E33" s="27">
        <f>'[2]01-10-10'!G31</f>
        <v>27000</v>
      </c>
      <c r="F33" s="27">
        <f>'[2]01-10-10'!H31</f>
        <v>13500</v>
      </c>
      <c r="G33" s="27">
        <f>'[2]01-10-10'!I31</f>
        <v>27000</v>
      </c>
      <c r="H33" s="27">
        <f>'[2]01-10-10'!J31</f>
        <v>27000</v>
      </c>
    </row>
    <row r="34" spans="1:8" x14ac:dyDescent="0.25">
      <c r="A34" s="15" t="str">
        <f>'[2]01-10-10'!A32</f>
        <v xml:space="preserve"> 01-5412-10-10                          </v>
      </c>
      <c r="B34" s="15" t="str">
        <f>'[2]01-10-10'!B32</f>
        <v xml:space="preserve"> ELECTION EXPENSE     </v>
      </c>
      <c r="C34" s="27">
        <f>'[2]01-10-10'!E32</f>
        <v>12000</v>
      </c>
      <c r="D34" s="27">
        <f>'[2]01-10-10'!F32</f>
        <v>13454.05</v>
      </c>
      <c r="E34" s="27">
        <f>'[2]01-10-10'!G32</f>
        <v>6500</v>
      </c>
      <c r="F34" s="27">
        <f>'[2]01-10-10'!H32</f>
        <v>0</v>
      </c>
      <c r="G34" s="27">
        <f>'[2]01-10-10'!I32</f>
        <v>4500</v>
      </c>
      <c r="H34" s="27">
        <f>'[2]01-10-10'!J32</f>
        <v>6500</v>
      </c>
    </row>
    <row r="35" spans="1:8" x14ac:dyDescent="0.25">
      <c r="A35" s="15" t="str">
        <f>'[2]01-10-10'!A33</f>
        <v xml:space="preserve"> 01-5418-10-10                          </v>
      </c>
      <c r="B35" s="15" t="str">
        <f>'[2]01-10-10'!B33</f>
        <v xml:space="preserve"> AUTO ALLOWANCE       </v>
      </c>
      <c r="C35" s="27">
        <f>'[2]01-10-10'!E33</f>
        <v>9004</v>
      </c>
      <c r="D35" s="27">
        <f>'[2]01-10-10'!F33</f>
        <v>8979.81</v>
      </c>
      <c r="E35" s="27">
        <f>'[2]01-10-10'!G33</f>
        <v>9004</v>
      </c>
      <c r="F35" s="27">
        <f>'[2]01-10-10'!H33</f>
        <v>4660.82</v>
      </c>
      <c r="G35" s="27">
        <f>'[2]01-10-10'!I33</f>
        <v>11413</v>
      </c>
      <c r="H35" s="27">
        <f>'[2]01-10-10'!J33</f>
        <v>9004</v>
      </c>
    </row>
    <row r="36" spans="1:8" x14ac:dyDescent="0.25">
      <c r="A36" s="15" t="str">
        <f>'[2]01-10-10'!A34</f>
        <v xml:space="preserve"> 01-5460-10-10                          </v>
      </c>
      <c r="B36" s="15" t="str">
        <f>'[2]01-10-10'!B34</f>
        <v xml:space="preserve"> OFFICE EQUIPMENT REN </v>
      </c>
      <c r="C36" s="27">
        <f>'[2]01-10-10'!E34</f>
        <v>4600</v>
      </c>
      <c r="D36" s="27">
        <f>'[2]01-10-10'!F34</f>
        <v>4622.41</v>
      </c>
      <c r="E36" s="27">
        <f>'[2]01-10-10'!G34</f>
        <v>4800</v>
      </c>
      <c r="F36" s="27">
        <f>'[2]01-10-10'!H34</f>
        <v>2133.42</v>
      </c>
      <c r="G36" s="27">
        <f>'[2]01-10-10'!I34</f>
        <v>4800</v>
      </c>
      <c r="H36" s="27">
        <f>'[2]01-10-10'!J34</f>
        <v>5000</v>
      </c>
    </row>
    <row r="37" spans="1:8" x14ac:dyDescent="0.25">
      <c r="A37" s="15" t="str">
        <f>'[2]01-10-10'!A35</f>
        <v xml:space="preserve"> 01-5475-10-10                          </v>
      </c>
      <c r="B37" s="15" t="str">
        <f>'[2]01-10-10'!B35</f>
        <v xml:space="preserve"> COPY MACHINE USAGE   </v>
      </c>
      <c r="C37" s="27">
        <f>'[2]01-10-10'!E35</f>
        <v>2000</v>
      </c>
      <c r="D37" s="27">
        <f>'[2]01-10-10'!F35</f>
        <v>1636.11</v>
      </c>
      <c r="E37" s="27">
        <f>'[2]01-10-10'!G35</f>
        <v>2300</v>
      </c>
      <c r="F37" s="27">
        <f>'[2]01-10-10'!H35</f>
        <v>505.67</v>
      </c>
      <c r="G37" s="27">
        <f>'[2]01-10-10'!I35</f>
        <v>2300</v>
      </c>
      <c r="H37" s="27">
        <f>'[2]01-10-10'!J35</f>
        <v>2300</v>
      </c>
    </row>
    <row r="38" spans="1:8" x14ac:dyDescent="0.25">
      <c r="A38" s="15" t="str">
        <f>'[2]01-10-10'!A36</f>
        <v xml:space="preserve"> 01-5499-10-10                          </v>
      </c>
      <c r="B38" s="15" t="str">
        <f>'[2]01-10-10'!B36</f>
        <v xml:space="preserve"> MISCELLANEOUS SERVIC </v>
      </c>
      <c r="C38" s="27">
        <f>'[2]01-10-10'!E36</f>
        <v>1000</v>
      </c>
      <c r="D38" s="27">
        <f>'[2]01-10-10'!F36</f>
        <v>642.91</v>
      </c>
      <c r="E38" s="27">
        <f>'[2]01-10-10'!G36</f>
        <v>1200</v>
      </c>
      <c r="F38" s="27">
        <f>'[2]01-10-10'!H36</f>
        <v>5490.81</v>
      </c>
      <c r="G38" s="27">
        <f>'[2]01-10-10'!I36</f>
        <v>5500</v>
      </c>
      <c r="H38" s="27">
        <f>'[2]01-10-10'!J36</f>
        <v>1200</v>
      </c>
    </row>
    <row r="39" spans="1:8" x14ac:dyDescent="0.25">
      <c r="A39" s="25"/>
      <c r="B39" s="25" t="s">
        <v>40</v>
      </c>
      <c r="C39" s="26">
        <f>SUM(C27:C38)</f>
        <v>234084</v>
      </c>
      <c r="D39" s="26">
        <f t="shared" ref="D39:H39" si="2">SUM(D27:D38)</f>
        <v>163803.12999999998</v>
      </c>
      <c r="E39" s="26">
        <f t="shared" si="2"/>
        <v>240421</v>
      </c>
      <c r="F39" s="26">
        <f t="shared" si="2"/>
        <v>71392.240000000005</v>
      </c>
      <c r="G39" s="26">
        <f t="shared" si="2"/>
        <v>235630</v>
      </c>
      <c r="H39" s="26">
        <f t="shared" si="2"/>
        <v>223559</v>
      </c>
    </row>
    <row r="40" spans="1:8" x14ac:dyDescent="0.25">
      <c r="A40" s="26" t="str">
        <f>'[2]01-10-10'!A38</f>
        <v>01-5508-10-10</v>
      </c>
      <c r="B40" s="26" t="str">
        <f>'[2]01-10-10'!B38</f>
        <v xml:space="preserve"> OFFICE MACHINERY &amp; EQUIPMENT</v>
      </c>
      <c r="C40" s="26">
        <f>'[2]01-10-10'!E38</f>
        <v>0</v>
      </c>
      <c r="D40" s="26">
        <f>'[2]01-10-10'!F38</f>
        <v>0</v>
      </c>
      <c r="E40" s="26">
        <f>'[2]01-10-10'!G38</f>
        <v>0</v>
      </c>
      <c r="F40" s="26">
        <f>'[2]01-10-10'!H38</f>
        <v>0</v>
      </c>
      <c r="G40" s="26">
        <f>'[2]01-10-10'!I38</f>
        <v>0</v>
      </c>
      <c r="H40" s="26">
        <f>'[2]01-10-10'!J38</f>
        <v>15000</v>
      </c>
    </row>
    <row r="41" spans="1:8" ht="15.75" thickBot="1" x14ac:dyDescent="0.3">
      <c r="A41" s="25"/>
      <c r="B41" s="25" t="s">
        <v>50</v>
      </c>
      <c r="C41" s="26">
        <f>SUM(C40)</f>
        <v>0</v>
      </c>
      <c r="D41" s="26">
        <f t="shared" ref="D41:H41" si="3">SUM(D40)</f>
        <v>0</v>
      </c>
      <c r="E41" s="26">
        <f t="shared" si="3"/>
        <v>0</v>
      </c>
      <c r="F41" s="26">
        <f t="shared" si="3"/>
        <v>0</v>
      </c>
      <c r="G41" s="26">
        <f t="shared" si="3"/>
        <v>0</v>
      </c>
      <c r="H41" s="26">
        <f t="shared" si="3"/>
        <v>15000</v>
      </c>
    </row>
    <row r="42" spans="1:8" ht="16.5" thickTop="1" thickBot="1" x14ac:dyDescent="0.3">
      <c r="A42" s="28"/>
      <c r="B42" s="28" t="s">
        <v>41</v>
      </c>
      <c r="C42" s="29">
        <f t="shared" ref="C42:H42" si="4">SUM(C11:C41)/2</f>
        <v>703471</v>
      </c>
      <c r="D42" s="29">
        <f t="shared" si="4"/>
        <v>617738.0399999998</v>
      </c>
      <c r="E42" s="29">
        <f t="shared" si="4"/>
        <v>822973</v>
      </c>
      <c r="F42" s="29">
        <f t="shared" si="4"/>
        <v>328701.69000000006</v>
      </c>
      <c r="G42" s="29">
        <f t="shared" si="4"/>
        <v>790108</v>
      </c>
      <c r="H42" s="29">
        <f t="shared" si="4"/>
        <v>764204</v>
      </c>
    </row>
    <row r="43" spans="1:8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I33" sqref="I33"/>
    </sheetView>
  </sheetViews>
  <sheetFormatPr defaultRowHeight="15" x14ac:dyDescent="0.25"/>
  <cols>
    <col min="1" max="1" width="23.28515625" bestFit="1" customWidth="1"/>
    <col min="2" max="2" width="28.42578125" bestFit="1" customWidth="1"/>
    <col min="3" max="3" width="8.85546875" bestFit="1" customWidth="1"/>
  </cols>
  <sheetData>
    <row r="1" spans="1:8" x14ac:dyDescent="0.25">
      <c r="A1" s="16" t="s">
        <v>0</v>
      </c>
      <c r="B1" s="19"/>
      <c r="C1" s="18"/>
      <c r="D1" s="18"/>
      <c r="E1" s="18"/>
      <c r="F1" s="18"/>
      <c r="G1" s="85"/>
      <c r="H1" s="85"/>
    </row>
    <row r="2" spans="1:8" x14ac:dyDescent="0.25">
      <c r="A2" s="16" t="str">
        <f>[1]Sheet1!$A$2</f>
        <v>BUDGET 2024-2025</v>
      </c>
      <c r="B2" s="19"/>
      <c r="C2" s="18"/>
      <c r="D2" s="18"/>
      <c r="E2" s="18"/>
      <c r="F2" s="18"/>
      <c r="G2" s="85"/>
      <c r="H2" s="85"/>
    </row>
    <row r="3" spans="1:8" x14ac:dyDescent="0.25">
      <c r="A3" s="16" t="s">
        <v>48</v>
      </c>
      <c r="B3" s="19"/>
      <c r="C3" s="18"/>
      <c r="D3" s="18"/>
      <c r="E3" s="18"/>
      <c r="F3" s="18"/>
      <c r="G3" s="85"/>
      <c r="H3" s="85"/>
    </row>
    <row r="4" spans="1:8" x14ac:dyDescent="0.25">
      <c r="A4" s="14"/>
      <c r="B4" s="14"/>
      <c r="C4" s="15"/>
      <c r="D4" s="15"/>
      <c r="E4" s="15"/>
      <c r="F4" s="15"/>
      <c r="G4" s="86"/>
      <c r="H4" s="86"/>
    </row>
    <row r="5" spans="1:8" x14ac:dyDescent="0.25">
      <c r="A5" s="20" t="s">
        <v>35</v>
      </c>
      <c r="B5" s="20"/>
      <c r="C5" s="31" t="str">
        <f>[1]Sheet1!F2</f>
        <v>2022-23</v>
      </c>
      <c r="D5" s="31" t="str">
        <f>[1]Sheet1!G2</f>
        <v>2022-23</v>
      </c>
      <c r="E5" s="31" t="str">
        <f>[1]Sheet1!H2</f>
        <v>2023-24</v>
      </c>
      <c r="F5" s="31" t="str">
        <f>[1]Sheet1!I2</f>
        <v>2023-24</v>
      </c>
      <c r="G5" s="31" t="str">
        <f>[1]Sheet1!J2</f>
        <v>2023-24</v>
      </c>
      <c r="H5" s="31" t="str">
        <f>[1]Sheet1!K2</f>
        <v>2024-25</v>
      </c>
    </row>
    <row r="6" spans="1:8" x14ac:dyDescent="0.25">
      <c r="A6" s="20" t="s">
        <v>37</v>
      </c>
      <c r="B6" s="20" t="s">
        <v>36</v>
      </c>
      <c r="C6" s="31" t="str">
        <f>[1]Sheet1!F3</f>
        <v>REVISED</v>
      </c>
      <c r="D6" s="31" t="str">
        <f>[1]Sheet1!G3</f>
        <v>ACTUAL</v>
      </c>
      <c r="E6" s="31" t="str">
        <f>[1]Sheet1!H3</f>
        <v>ADOPTED</v>
      </c>
      <c r="F6" s="31" t="str">
        <f>[1]Sheet1!I3</f>
        <v>ACTUAL</v>
      </c>
      <c r="G6" s="31" t="str">
        <f>[1]Sheet1!J3</f>
        <v xml:space="preserve"> REVISED </v>
      </c>
      <c r="H6" s="31" t="str">
        <f>[1]Sheet1!K3</f>
        <v>PROPOSED</v>
      </c>
    </row>
    <row r="7" spans="1:8" ht="15.75" thickBot="1" x14ac:dyDescent="0.3">
      <c r="A7" s="22" t="s">
        <v>4</v>
      </c>
      <c r="B7" s="22"/>
      <c r="C7" s="23" t="str">
        <f>[1]Sheet1!F4</f>
        <v xml:space="preserve"> BUDGET</v>
      </c>
      <c r="D7" s="23"/>
      <c r="E7" s="23" t="str">
        <f>[1]Sheet1!H4</f>
        <v xml:space="preserve"> BUDGET</v>
      </c>
      <c r="F7" s="23" t="str">
        <f>[1]Sheet1!I4</f>
        <v>SIX MONTHS</v>
      </c>
      <c r="G7" s="23" t="str">
        <f>[1]Sheet1!J4</f>
        <v xml:space="preserve"> BUDGET</v>
      </c>
      <c r="H7" s="23" t="str">
        <f>[1]Sheet1!K4</f>
        <v xml:space="preserve"> BUDGET</v>
      </c>
    </row>
    <row r="8" spans="1:8" ht="15.75" thickTop="1" x14ac:dyDescent="0.25">
      <c r="A8" s="15" t="str">
        <f>'[3]01-10-12'!A10</f>
        <v xml:space="preserve"> 01-5101-10-12                          </v>
      </c>
      <c r="B8" s="15" t="str">
        <f>'[3]01-10-12'!B10</f>
        <v xml:space="preserve"> SALARIES             </v>
      </c>
      <c r="C8" s="24">
        <f>'[3]01-10-12'!E10</f>
        <v>142549</v>
      </c>
      <c r="D8" s="24">
        <f>'[3]01-10-12'!F10</f>
        <v>141898.67000000001</v>
      </c>
      <c r="E8" s="24">
        <f>'[3]01-10-12'!G10</f>
        <v>147956</v>
      </c>
      <c r="F8" s="24">
        <f>'[3]01-10-12'!H10</f>
        <v>69786.25</v>
      </c>
      <c r="G8" s="24">
        <f>'[3]01-10-12'!I10</f>
        <v>148566</v>
      </c>
      <c r="H8" s="24">
        <f>'[3]01-10-12'!J10</f>
        <v>156833</v>
      </c>
    </row>
    <row r="9" spans="1:8" x14ac:dyDescent="0.25">
      <c r="A9" s="15" t="str">
        <f>'[3]01-10-12'!A11</f>
        <v xml:space="preserve"> 01-5110-10-12                          </v>
      </c>
      <c r="B9" s="15" t="str">
        <f>'[3]01-10-12'!B11</f>
        <v xml:space="preserve"> LONGEVITY            </v>
      </c>
      <c r="C9" s="24">
        <f>'[3]01-10-12'!E11</f>
        <v>540</v>
      </c>
      <c r="D9" s="24">
        <f>'[3]01-10-12'!F11</f>
        <v>540</v>
      </c>
      <c r="E9" s="24">
        <f>'[3]01-10-12'!G11</f>
        <v>600</v>
      </c>
      <c r="F9" s="24">
        <f>'[3]01-10-12'!H11</f>
        <v>600</v>
      </c>
      <c r="G9" s="24">
        <f>'[3]01-10-12'!I11</f>
        <v>600</v>
      </c>
      <c r="H9" s="24">
        <f>'[3]01-10-12'!J11</f>
        <v>660</v>
      </c>
    </row>
    <row r="10" spans="1:8" x14ac:dyDescent="0.25">
      <c r="A10" s="15" t="str">
        <f>'[3]01-10-12'!A12</f>
        <v xml:space="preserve"> 01-5111-10-12                          </v>
      </c>
      <c r="B10" s="15" t="str">
        <f>'[3]01-10-12'!B12</f>
        <v xml:space="preserve"> RETIREMENT           </v>
      </c>
      <c r="C10" s="24">
        <f>'[3]01-10-12'!E12</f>
        <v>18519</v>
      </c>
      <c r="D10" s="24">
        <f>'[3]01-10-12'!F12</f>
        <v>18435.41</v>
      </c>
      <c r="E10" s="24">
        <f>'[3]01-10-12'!G12</f>
        <v>20053</v>
      </c>
      <c r="F10" s="24">
        <f>'[3]01-10-12'!H12</f>
        <v>9408.5499999999993</v>
      </c>
      <c r="G10" s="24">
        <f>'[3]01-10-12'!I12</f>
        <v>20166</v>
      </c>
      <c r="H10" s="24">
        <f>'[3]01-10-12'!J12</f>
        <v>21825</v>
      </c>
    </row>
    <row r="11" spans="1:8" x14ac:dyDescent="0.25">
      <c r="A11" s="15" t="str">
        <f>'[3]01-10-12'!A13</f>
        <v xml:space="preserve"> 01-5112-10-12                          </v>
      </c>
      <c r="B11" s="15" t="str">
        <f>'[3]01-10-12'!B13</f>
        <v xml:space="preserve"> FICA                 </v>
      </c>
      <c r="C11" s="24">
        <f>'[3]01-10-12'!E13</f>
        <v>11292</v>
      </c>
      <c r="D11" s="24">
        <f>'[3]01-10-12'!F13</f>
        <v>11241.23</v>
      </c>
      <c r="E11" s="24">
        <f>'[3]01-10-12'!G13</f>
        <v>11710</v>
      </c>
      <c r="F11" s="24">
        <f>'[3]01-10-12'!H13</f>
        <v>5546.85</v>
      </c>
      <c r="G11" s="24">
        <f>'[3]01-10-12'!I13</f>
        <v>11752</v>
      </c>
      <c r="H11" s="24">
        <f>'[3]01-10-12'!J13</f>
        <v>11479</v>
      </c>
    </row>
    <row r="12" spans="1:8" x14ac:dyDescent="0.25">
      <c r="A12" s="15" t="str">
        <f>'[3]01-10-12'!A14</f>
        <v xml:space="preserve"> 01-5116-10-12                          </v>
      </c>
      <c r="B12" s="15" t="s">
        <v>49</v>
      </c>
      <c r="C12" s="24">
        <f>'[3]01-10-12'!E14</f>
        <v>8248</v>
      </c>
      <c r="D12" s="24">
        <f>'[3]01-10-12'!F14</f>
        <v>8245.68</v>
      </c>
      <c r="E12" s="24">
        <f>'[3]01-10-12'!G14</f>
        <v>7829</v>
      </c>
      <c r="F12" s="24">
        <f>'[3]01-10-12'!H14</f>
        <v>3868.68</v>
      </c>
      <c r="G12" s="24">
        <f>'[3]01-10-12'!I14</f>
        <v>7979</v>
      </c>
      <c r="H12" s="24">
        <f>'[3]01-10-12'!J14</f>
        <v>8919</v>
      </c>
    </row>
    <row r="13" spans="1:8" x14ac:dyDescent="0.25">
      <c r="A13" s="15" t="str">
        <f>'[3]01-10-12'!A15</f>
        <v xml:space="preserve"> 01-5118-10-12                          </v>
      </c>
      <c r="B13" s="15" t="str">
        <f>'[3]01-10-12'!B15</f>
        <v xml:space="preserve"> WORKER COMPENSATION  </v>
      </c>
      <c r="C13" s="24">
        <f>'[3]01-10-12'!E15</f>
        <v>325</v>
      </c>
      <c r="D13" s="24">
        <f>'[3]01-10-12'!F15</f>
        <v>322.77999999999997</v>
      </c>
      <c r="E13" s="24">
        <f>'[3]01-10-12'!G15</f>
        <v>306</v>
      </c>
      <c r="F13" s="24">
        <f>'[3]01-10-12'!H15</f>
        <v>145.15</v>
      </c>
      <c r="G13" s="24">
        <f>'[3]01-10-12'!I15</f>
        <v>307</v>
      </c>
      <c r="H13" s="24">
        <f>'[3]01-10-12'!J15</f>
        <v>245</v>
      </c>
    </row>
    <row r="14" spans="1:8" x14ac:dyDescent="0.25">
      <c r="A14" s="15" t="str">
        <f>'[3]01-10-12'!A16</f>
        <v xml:space="preserve"> 01-5119-10-12                          </v>
      </c>
      <c r="B14" s="15" t="str">
        <f>'[3]01-10-12'!B16</f>
        <v xml:space="preserve"> OTHER PAYROLL EXPENS </v>
      </c>
      <c r="C14" s="24">
        <f>'[3]01-10-12'!E16</f>
        <v>260</v>
      </c>
      <c r="D14" s="24">
        <f>'[3]01-10-12'!F16</f>
        <v>259.3</v>
      </c>
      <c r="E14" s="24">
        <f>'[3]01-10-12'!G16</f>
        <v>260</v>
      </c>
      <c r="F14" s="24">
        <f>'[3]01-10-12'!H16</f>
        <v>125.7</v>
      </c>
      <c r="G14" s="24">
        <f>'[3]01-10-12'!I16</f>
        <v>420</v>
      </c>
      <c r="H14" s="24">
        <f>'[3]01-10-12'!J16</f>
        <v>620</v>
      </c>
    </row>
    <row r="15" spans="1:8" x14ac:dyDescent="0.25">
      <c r="A15" s="25"/>
      <c r="B15" s="25" t="s">
        <v>38</v>
      </c>
      <c r="C15" s="54">
        <f t="shared" ref="C15:H15" si="0">SUM(C8:C14)</f>
        <v>181733</v>
      </c>
      <c r="D15" s="54">
        <f t="shared" si="0"/>
        <v>180943.07</v>
      </c>
      <c r="E15" s="54">
        <f t="shared" si="0"/>
        <v>188714</v>
      </c>
      <c r="F15" s="54">
        <f t="shared" si="0"/>
        <v>89481.18</v>
      </c>
      <c r="G15" s="54">
        <f t="shared" si="0"/>
        <v>189790</v>
      </c>
      <c r="H15" s="54">
        <f t="shared" si="0"/>
        <v>200581</v>
      </c>
    </row>
    <row r="16" spans="1:8" x14ac:dyDescent="0.25">
      <c r="A16" s="15" t="str">
        <f>'[3]01-10-12'!A19</f>
        <v xml:space="preserve"> 01-5201-10-12                          </v>
      </c>
      <c r="B16" s="15" t="str">
        <f>'[3]01-10-12'!B19</f>
        <v xml:space="preserve"> OFFICE SUPPLIES      </v>
      </c>
      <c r="C16" s="24">
        <f>'[3]01-10-12'!E19</f>
        <v>150</v>
      </c>
      <c r="D16" s="24">
        <f>'[3]01-10-12'!F19</f>
        <v>145.13</v>
      </c>
      <c r="E16" s="24">
        <f>'[3]01-10-12'!G19</f>
        <v>150</v>
      </c>
      <c r="F16" s="24">
        <f>'[3]01-10-12'!H19</f>
        <v>205.71</v>
      </c>
      <c r="G16" s="24">
        <f>'[3]01-10-12'!I19</f>
        <v>206</v>
      </c>
      <c r="H16" s="24">
        <f>'[3]01-10-12'!J19</f>
        <v>200</v>
      </c>
    </row>
    <row r="17" spans="1:8" x14ac:dyDescent="0.25">
      <c r="A17" s="55" t="str">
        <f>'[3]01-10-12'!A20</f>
        <v xml:space="preserve"> 01-5299-10-12                          </v>
      </c>
      <c r="B17" s="55" t="str">
        <f>'[3]01-10-12'!B20</f>
        <v xml:space="preserve"> MISCELLANEOUS SUPPLI </v>
      </c>
      <c r="C17" s="24">
        <f>'[3]01-10-12'!E20</f>
        <v>2000</v>
      </c>
      <c r="D17" s="24">
        <f>'[3]01-10-12'!F20</f>
        <v>2429.34</v>
      </c>
      <c r="E17" s="24">
        <f>'[3]01-10-12'!G20</f>
        <v>2750</v>
      </c>
      <c r="F17" s="24">
        <f>'[3]01-10-12'!H20</f>
        <v>2023.97</v>
      </c>
      <c r="G17" s="24">
        <f>'[3]01-10-12'!I20</f>
        <v>2750</v>
      </c>
      <c r="H17" s="24">
        <f>'[3]01-10-12'!J20</f>
        <v>2750</v>
      </c>
    </row>
    <row r="18" spans="1:8" x14ac:dyDescent="0.25">
      <c r="A18" s="25"/>
      <c r="B18" s="25" t="s">
        <v>39</v>
      </c>
      <c r="C18" s="54">
        <f t="shared" ref="C18:H18" si="1">SUM(C16:C17)</f>
        <v>2150</v>
      </c>
      <c r="D18" s="54">
        <f t="shared" si="1"/>
        <v>2574.4700000000003</v>
      </c>
      <c r="E18" s="54">
        <f t="shared" si="1"/>
        <v>2900</v>
      </c>
      <c r="F18" s="54">
        <f t="shared" si="1"/>
        <v>2229.6799999999998</v>
      </c>
      <c r="G18" s="54">
        <f t="shared" si="1"/>
        <v>2956</v>
      </c>
      <c r="H18" s="54">
        <f t="shared" si="1"/>
        <v>2950</v>
      </c>
    </row>
    <row r="19" spans="1:8" x14ac:dyDescent="0.25">
      <c r="A19" s="15" t="str">
        <f>'[3]01-10-12'!A22</f>
        <v xml:space="preserve"> 01-5304-10-12                          </v>
      </c>
      <c r="B19" s="15" t="str">
        <f>'[3]01-10-12'!B22</f>
        <v xml:space="preserve"> MACHINERY &amp; EQUIPMEN </v>
      </c>
      <c r="C19" s="24">
        <f>'[3]01-10-12'!E22</f>
        <v>23742</v>
      </c>
      <c r="D19" s="24">
        <f>'[3]01-10-12'!F22</f>
        <v>24302.39</v>
      </c>
      <c r="E19" s="24">
        <f>'[3]01-10-12'!G22</f>
        <v>25941</v>
      </c>
      <c r="F19" s="24">
        <f>'[3]01-10-12'!H22</f>
        <v>24091.31</v>
      </c>
      <c r="G19" s="24">
        <f>'[3]01-10-12'!I22</f>
        <v>25941</v>
      </c>
      <c r="H19" s="24">
        <f>'[3]01-10-12'!J22</f>
        <v>24932</v>
      </c>
    </row>
    <row r="20" spans="1:8" x14ac:dyDescent="0.25">
      <c r="A20" s="55" t="str">
        <f>'[3]01-10-12'!A23</f>
        <v xml:space="preserve"> 01-5319-10-12                          </v>
      </c>
      <c r="B20" s="55" t="str">
        <f>'[3]01-10-12'!B23</f>
        <v xml:space="preserve"> SOFTWARE MAINTENANCE </v>
      </c>
      <c r="C20" s="24">
        <f>'[3]01-10-12'!E23</f>
        <v>44621</v>
      </c>
      <c r="D20" s="24">
        <f>'[3]01-10-12'!F23</f>
        <v>48508.63</v>
      </c>
      <c r="E20" s="24">
        <f>'[3]01-10-12'!G23</f>
        <v>51264</v>
      </c>
      <c r="F20" s="24">
        <f>'[3]01-10-12'!H23</f>
        <v>39411.49</v>
      </c>
      <c r="G20" s="24">
        <f>'[3]01-10-12'!I23</f>
        <v>51264</v>
      </c>
      <c r="H20" s="24">
        <f>'[3]01-10-12'!J23</f>
        <v>131924</v>
      </c>
    </row>
    <row r="21" spans="1:8" x14ac:dyDescent="0.25">
      <c r="A21" s="25"/>
      <c r="B21" s="25" t="s">
        <v>43</v>
      </c>
      <c r="C21" s="54">
        <f t="shared" ref="C21:H21" si="2">SUM(C19:C20)</f>
        <v>68363</v>
      </c>
      <c r="D21" s="54">
        <f t="shared" si="2"/>
        <v>72811.01999999999</v>
      </c>
      <c r="E21" s="54">
        <f t="shared" si="2"/>
        <v>77205</v>
      </c>
      <c r="F21" s="54">
        <f t="shared" si="2"/>
        <v>63502.8</v>
      </c>
      <c r="G21" s="54">
        <f t="shared" si="2"/>
        <v>77205</v>
      </c>
      <c r="H21" s="54">
        <f t="shared" si="2"/>
        <v>156856</v>
      </c>
    </row>
    <row r="22" spans="1:8" x14ac:dyDescent="0.25">
      <c r="A22" s="15" t="str">
        <f>'[3]01-10-12'!A25</f>
        <v xml:space="preserve"> 01-5401-10-12                          </v>
      </c>
      <c r="B22" s="15" t="str">
        <f>'[3]01-10-12'!B25</f>
        <v xml:space="preserve"> COMMUNICATIONS       </v>
      </c>
      <c r="C22" s="24">
        <f>'[3]01-10-12'!E25</f>
        <v>30634</v>
      </c>
      <c r="D22" s="24">
        <f>'[3]01-10-12'!F25</f>
        <v>30778.18</v>
      </c>
      <c r="E22" s="24">
        <f>'[3]01-10-12'!G25</f>
        <v>31312</v>
      </c>
      <c r="F22" s="24">
        <f>'[3]01-10-12'!H25</f>
        <v>30327.77</v>
      </c>
      <c r="G22" s="24">
        <f>'[3]01-10-12'!I25</f>
        <v>30328</v>
      </c>
      <c r="H22" s="24">
        <f>'[3]01-10-12'!J25</f>
        <v>30952</v>
      </c>
    </row>
    <row r="23" spans="1:8" x14ac:dyDescent="0.25">
      <c r="A23" s="15" t="str">
        <f>'[3]01-10-12'!A26</f>
        <v xml:space="preserve"> 01-5403-10-12                          </v>
      </c>
      <c r="B23" s="15" t="str">
        <f>'[3]01-10-12'!B26</f>
        <v xml:space="preserve"> GENERAL INSURANCE    </v>
      </c>
      <c r="C23" s="24">
        <f>'[3]01-10-12'!E26</f>
        <v>133</v>
      </c>
      <c r="D23" s="24">
        <f>'[3]01-10-12'!F26</f>
        <v>106.05</v>
      </c>
      <c r="E23" s="24">
        <f>'[3]01-10-12'!G26</f>
        <v>133</v>
      </c>
      <c r="F23" s="24">
        <f>'[3]01-10-12'!H26</f>
        <v>66.14</v>
      </c>
      <c r="G23" s="24">
        <f>'[3]01-10-12'!I26</f>
        <v>133</v>
      </c>
      <c r="H23" s="24">
        <f>'[3]01-10-12'!J26</f>
        <v>1383</v>
      </c>
    </row>
    <row r="24" spans="1:8" x14ac:dyDescent="0.25">
      <c r="A24" s="15" t="str">
        <f>'[3]01-10-12'!A27</f>
        <v xml:space="preserve"> 01-5404-10-12                          </v>
      </c>
      <c r="B24" s="15" t="str">
        <f>'[3]01-10-12'!B27</f>
        <v xml:space="preserve"> PROFESSIONAL FEES    </v>
      </c>
      <c r="C24" s="24">
        <f>'[3]01-10-12'!E27</f>
        <v>559</v>
      </c>
      <c r="D24" s="24">
        <f>'[3]01-10-12'!F27</f>
        <v>558.17999999999995</v>
      </c>
      <c r="E24" s="24">
        <f>'[3]01-10-12'!G27</f>
        <v>1200</v>
      </c>
      <c r="F24" s="24">
        <f>'[3]01-10-12'!H27</f>
        <v>18</v>
      </c>
      <c r="G24" s="24">
        <f>'[3]01-10-12'!I27</f>
        <v>1200</v>
      </c>
      <c r="H24" s="24">
        <f>'[3]01-10-12'!J27</f>
        <v>1200</v>
      </c>
    </row>
    <row r="25" spans="1:8" x14ac:dyDescent="0.25">
      <c r="A25" s="56" t="str">
        <f>'[3]01-10-12'!A28</f>
        <v xml:space="preserve"> 01-5406-10-12                          </v>
      </c>
      <c r="B25" s="56" t="str">
        <f>'[3]01-10-12'!B28</f>
        <v xml:space="preserve"> TRAINING             </v>
      </c>
      <c r="C25" s="24">
        <f>'[3]01-10-12'!E28</f>
        <v>2600</v>
      </c>
      <c r="D25" s="24">
        <f>'[3]01-10-12'!F28</f>
        <v>318.74</v>
      </c>
      <c r="E25" s="24">
        <f>'[3]01-10-12'!G28</f>
        <v>600</v>
      </c>
      <c r="F25" s="24">
        <f>'[3]01-10-12'!H28</f>
        <v>318.74</v>
      </c>
      <c r="G25" s="24">
        <f>'[3]01-10-12'!I28</f>
        <v>319</v>
      </c>
      <c r="H25" s="24">
        <f>'[3]01-10-12'!J28</f>
        <v>500</v>
      </c>
    </row>
    <row r="26" spans="1:8" x14ac:dyDescent="0.25">
      <c r="A26" s="56" t="str">
        <f>'[3]01-10-12'!A29</f>
        <v xml:space="preserve"> 01-5418-10-12                          </v>
      </c>
      <c r="B26" s="56" t="str">
        <f>'[3]01-10-12'!B29</f>
        <v xml:space="preserve"> AUTO ALLOWANCE       </v>
      </c>
      <c r="C26" s="24">
        <f>'[3]01-10-12'!E29</f>
        <v>3900</v>
      </c>
      <c r="D26" s="24">
        <f>'[3]01-10-12'!F29</f>
        <v>3889.5</v>
      </c>
      <c r="E26" s="24">
        <f>'[3]01-10-12'!G29</f>
        <v>3900</v>
      </c>
      <c r="F26" s="24">
        <f>'[3]01-10-12'!H29</f>
        <v>1885.5</v>
      </c>
      <c r="G26" s="24">
        <f>'[3]01-10-12'!I29</f>
        <v>3911</v>
      </c>
      <c r="H26" s="24">
        <f>'[3]01-10-12'!J29</f>
        <v>5000</v>
      </c>
    </row>
    <row r="27" spans="1:8" x14ac:dyDescent="0.25">
      <c r="A27" s="25"/>
      <c r="B27" s="25" t="s">
        <v>40</v>
      </c>
      <c r="C27" s="54">
        <f t="shared" ref="C27:H27" si="3">SUM(C22:C26)</f>
        <v>37826</v>
      </c>
      <c r="D27" s="54">
        <f t="shared" si="3"/>
        <v>35650.65</v>
      </c>
      <c r="E27" s="54">
        <f t="shared" si="3"/>
        <v>37145</v>
      </c>
      <c r="F27" s="54">
        <f t="shared" si="3"/>
        <v>32616.15</v>
      </c>
      <c r="G27" s="54">
        <f t="shared" si="3"/>
        <v>35891</v>
      </c>
      <c r="H27" s="54">
        <f t="shared" si="3"/>
        <v>39035</v>
      </c>
    </row>
    <row r="28" spans="1:8" x14ac:dyDescent="0.25">
      <c r="A28" s="15" t="str">
        <f>'[3]01-10-12'!A32</f>
        <v xml:space="preserve"> 01-5508-10-12                          </v>
      </c>
      <c r="B28" s="15" t="str">
        <f>'[3]01-10-12'!B32</f>
        <v xml:space="preserve"> OFFICE MACHINERY &amp; E </v>
      </c>
      <c r="C28" s="54">
        <f>'[3]01-10-12'!E32</f>
        <v>32939</v>
      </c>
      <c r="D28" s="54">
        <f>'[3]01-10-12'!F32</f>
        <v>8442.57</v>
      </c>
      <c r="E28" s="54">
        <f>'[3]01-10-12'!G32</f>
        <v>30587</v>
      </c>
      <c r="F28" s="54">
        <f>'[3]01-10-12'!H32</f>
        <v>19715.66</v>
      </c>
      <c r="G28" s="54">
        <f>'[3]01-10-12'!I32</f>
        <v>56367</v>
      </c>
      <c r="H28" s="54">
        <f>'[3]01-10-12'!J32</f>
        <v>18299</v>
      </c>
    </row>
    <row r="29" spans="1:8" x14ac:dyDescent="0.25">
      <c r="A29" s="25"/>
      <c r="B29" s="25" t="s">
        <v>50</v>
      </c>
      <c r="C29" s="54">
        <f t="shared" ref="C29:H29" si="4">SUM(C28:C28)</f>
        <v>32939</v>
      </c>
      <c r="D29" s="54">
        <f t="shared" si="4"/>
        <v>8442.57</v>
      </c>
      <c r="E29" s="54">
        <f t="shared" si="4"/>
        <v>30587</v>
      </c>
      <c r="F29" s="54">
        <f t="shared" si="4"/>
        <v>19715.66</v>
      </c>
      <c r="G29" s="54">
        <f t="shared" si="4"/>
        <v>56367</v>
      </c>
      <c r="H29" s="54">
        <f t="shared" si="4"/>
        <v>18299</v>
      </c>
    </row>
    <row r="30" spans="1:8" x14ac:dyDescent="0.25">
      <c r="A30" s="15" t="str">
        <f>'[3]01-10-12'!A34</f>
        <v xml:space="preserve"> 01-6508-10-12                          </v>
      </c>
      <c r="B30" s="15" t="str">
        <f>'[3]01-10-12'!B34</f>
        <v xml:space="preserve"> OFFICE MACHINERY &amp; E </v>
      </c>
      <c r="C30" s="54">
        <f>'[3]01-10-12'!E34</f>
        <v>60684</v>
      </c>
      <c r="D30" s="54">
        <f>'[3]01-10-12'!F34</f>
        <v>78988.94</v>
      </c>
      <c r="E30" s="54">
        <f>'[3]01-10-12'!G34</f>
        <v>63600</v>
      </c>
      <c r="F30" s="54">
        <f>'[3]01-10-12'!H34</f>
        <v>42819.41</v>
      </c>
      <c r="G30" s="54">
        <f>'[3]01-10-12'!I34</f>
        <v>42820</v>
      </c>
      <c r="H30" s="54">
        <f>'[3]01-10-12'!J34</f>
        <v>71730</v>
      </c>
    </row>
    <row r="31" spans="1:8" ht="15.75" thickBot="1" x14ac:dyDescent="0.3">
      <c r="A31" s="25"/>
      <c r="B31" s="25" t="s">
        <v>51</v>
      </c>
      <c r="C31" s="54">
        <f t="shared" ref="C31:H31" si="5">SUM(C30:C30)</f>
        <v>60684</v>
      </c>
      <c r="D31" s="54">
        <f t="shared" si="5"/>
        <v>78988.94</v>
      </c>
      <c r="E31" s="54">
        <f t="shared" si="5"/>
        <v>63600</v>
      </c>
      <c r="F31" s="54">
        <f t="shared" si="5"/>
        <v>42819.41</v>
      </c>
      <c r="G31" s="54">
        <f t="shared" si="5"/>
        <v>42820</v>
      </c>
      <c r="H31" s="54">
        <f t="shared" si="5"/>
        <v>71730</v>
      </c>
    </row>
    <row r="32" spans="1:8" ht="16.5" thickTop="1" thickBot="1" x14ac:dyDescent="0.3">
      <c r="A32" s="28"/>
      <c r="B32" s="28" t="s">
        <v>52</v>
      </c>
      <c r="C32" s="57">
        <f t="shared" ref="C32:H32" si="6">SUM(C8:C31)/2</f>
        <v>383695</v>
      </c>
      <c r="D32" s="57">
        <f t="shared" si="6"/>
        <v>379410.72</v>
      </c>
      <c r="E32" s="57">
        <f t="shared" si="6"/>
        <v>400151</v>
      </c>
      <c r="F32" s="57">
        <f t="shared" si="6"/>
        <v>250364.88</v>
      </c>
      <c r="G32" s="57">
        <f t="shared" si="6"/>
        <v>405029</v>
      </c>
      <c r="H32" s="57">
        <f t="shared" si="6"/>
        <v>489451</v>
      </c>
    </row>
    <row r="33" spans="1:8" ht="15.75" thickTop="1" x14ac:dyDescent="0.25">
      <c r="A33" s="16"/>
      <c r="B33" s="19"/>
      <c r="C33" s="18"/>
      <c r="D33" s="18"/>
      <c r="E33" s="18"/>
      <c r="F33" s="18"/>
      <c r="G33" s="85"/>
      <c r="H33" s="85"/>
    </row>
    <row r="34" spans="1:8" x14ac:dyDescent="0.25">
      <c r="A34" s="16"/>
      <c r="B34" s="19"/>
      <c r="C34" s="18"/>
      <c r="D34" s="18"/>
      <c r="E34" s="18"/>
      <c r="F34" s="18"/>
      <c r="G34" s="85"/>
      <c r="H34" s="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J31" sqref="J31"/>
    </sheetView>
  </sheetViews>
  <sheetFormatPr defaultRowHeight="15" x14ac:dyDescent="0.25"/>
  <cols>
    <col min="1" max="1" width="23.28515625" bestFit="1" customWidth="1"/>
    <col min="2" max="2" width="31.28515625" bestFit="1" customWidth="1"/>
    <col min="3" max="5" width="10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4"/>
      <c r="B1" s="14"/>
      <c r="C1" s="15"/>
      <c r="D1" s="15"/>
      <c r="E1" s="15"/>
      <c r="F1" s="15"/>
      <c r="G1" s="86"/>
      <c r="H1" s="86"/>
    </row>
    <row r="2" spans="1:8" x14ac:dyDescent="0.25">
      <c r="A2" s="14"/>
      <c r="B2" s="14"/>
      <c r="C2" s="15"/>
      <c r="D2" s="15"/>
      <c r="E2" s="15"/>
      <c r="F2" s="15"/>
      <c r="G2" s="86"/>
      <c r="H2" s="86"/>
    </row>
    <row r="3" spans="1:8" x14ac:dyDescent="0.25">
      <c r="A3" s="16" t="s">
        <v>0</v>
      </c>
      <c r="B3" s="19"/>
      <c r="C3" s="18"/>
      <c r="D3" s="18"/>
      <c r="E3" s="18"/>
      <c r="F3" s="18"/>
      <c r="G3" s="85"/>
      <c r="H3" s="85"/>
    </row>
    <row r="4" spans="1:8" x14ac:dyDescent="0.25">
      <c r="A4" s="16" t="str">
        <f>[1]Sheet1!$A$2</f>
        <v>BUDGET 2024-2025</v>
      </c>
      <c r="B4" s="19"/>
      <c r="C4" s="18"/>
      <c r="D4" s="18"/>
      <c r="E4" s="18"/>
      <c r="F4" s="18"/>
      <c r="G4" s="85"/>
      <c r="H4" s="85"/>
    </row>
    <row r="5" spans="1:8" x14ac:dyDescent="0.25">
      <c r="A5" s="16" t="s">
        <v>53</v>
      </c>
      <c r="B5" s="19"/>
      <c r="C5" s="18"/>
      <c r="D5" s="18"/>
      <c r="E5" s="18"/>
      <c r="F5" s="18"/>
      <c r="G5" s="85"/>
      <c r="H5" s="85"/>
    </row>
    <row r="6" spans="1:8" x14ac:dyDescent="0.25">
      <c r="A6" s="14"/>
      <c r="B6" s="14"/>
      <c r="C6" s="15"/>
      <c r="D6" s="15"/>
      <c r="E6" s="15"/>
      <c r="F6" s="15"/>
      <c r="G6" s="86"/>
      <c r="H6" s="86"/>
    </row>
    <row r="7" spans="1:8" x14ac:dyDescent="0.25">
      <c r="A7" s="20" t="s">
        <v>35</v>
      </c>
      <c r="B7" s="20"/>
      <c r="C7" s="21" t="str">
        <f>[1]Sheet1!F2</f>
        <v>2022-23</v>
      </c>
      <c r="D7" s="21" t="str">
        <f>[1]Sheet1!G2</f>
        <v>2022-23</v>
      </c>
      <c r="E7" s="21" t="str">
        <f>[1]Sheet1!H2</f>
        <v>2023-24</v>
      </c>
      <c r="F7" s="21" t="str">
        <f>[1]Sheet1!I2</f>
        <v>2023-24</v>
      </c>
      <c r="G7" s="21" t="str">
        <f>[1]Sheet1!J2</f>
        <v>2023-24</v>
      </c>
      <c r="H7" s="21" t="str">
        <f>[1]Sheet1!K2</f>
        <v>2024-25</v>
      </c>
    </row>
    <row r="8" spans="1:8" x14ac:dyDescent="0.25">
      <c r="A8" s="20" t="s">
        <v>37</v>
      </c>
      <c r="B8" s="20" t="s">
        <v>36</v>
      </c>
      <c r="C8" s="21" t="str">
        <f>[1]Sheet1!F3</f>
        <v>REVISED</v>
      </c>
      <c r="D8" s="21" t="str">
        <f>[1]Sheet1!G3</f>
        <v>ACTUAL</v>
      </c>
      <c r="E8" s="21" t="str">
        <f>[1]Sheet1!H3</f>
        <v>ADOPTED</v>
      </c>
      <c r="F8" s="21" t="str">
        <f>[1]Sheet1!I3</f>
        <v>ACTUAL</v>
      </c>
      <c r="G8" s="21" t="str">
        <f>[1]Sheet1!J3</f>
        <v xml:space="preserve"> REVISED </v>
      </c>
      <c r="H8" s="21" t="str">
        <f>[1]Sheet1!K3</f>
        <v>PROPOSED</v>
      </c>
    </row>
    <row r="9" spans="1:8" ht="15.75" thickBot="1" x14ac:dyDescent="0.3">
      <c r="A9" s="22" t="s">
        <v>4</v>
      </c>
      <c r="B9" s="22"/>
      <c r="C9" s="23" t="str">
        <f>[1]Sheet1!F4</f>
        <v xml:space="preserve"> BUDGET</v>
      </c>
      <c r="D9" s="23"/>
      <c r="E9" s="23" t="str">
        <f>[1]Sheet1!H4</f>
        <v xml:space="preserve"> BUDGET</v>
      </c>
      <c r="F9" s="23" t="str">
        <f>[1]Sheet1!I4</f>
        <v>SIX MONTHS</v>
      </c>
      <c r="G9" s="23" t="str">
        <f>[1]Sheet1!J4</f>
        <v xml:space="preserve"> BUDGET</v>
      </c>
      <c r="H9" s="23" t="str">
        <f>[1]Sheet1!K4</f>
        <v xml:space="preserve"> BUDGET</v>
      </c>
    </row>
    <row r="10" spans="1:8" ht="15.75" thickTop="1" x14ac:dyDescent="0.25">
      <c r="A10" s="15" t="str">
        <f>'[4]01-10-13'!A10</f>
        <v xml:space="preserve"> 01-5101-10-13                          </v>
      </c>
      <c r="B10" s="15" t="str">
        <f>'[4]01-10-13'!B10</f>
        <v xml:space="preserve"> SALARIES             </v>
      </c>
      <c r="C10" s="27">
        <f>'[4]01-10-13'!E10</f>
        <v>168056</v>
      </c>
      <c r="D10" s="27">
        <f>'[4]01-10-13'!F10</f>
        <v>167132.74</v>
      </c>
      <c r="E10" s="27">
        <f>'[4]01-10-13'!G10</f>
        <v>178301</v>
      </c>
      <c r="F10" s="27">
        <f>'[4]01-10-13'!H10</f>
        <v>84627.79</v>
      </c>
      <c r="G10" s="27">
        <f>'[4]01-10-13'!I10</f>
        <v>178603</v>
      </c>
      <c r="H10" s="27">
        <f>'[4]01-10-13'!J10</f>
        <v>196799</v>
      </c>
    </row>
    <row r="11" spans="1:8" x14ac:dyDescent="0.25">
      <c r="A11" s="15" t="str">
        <f>'[4]01-10-13'!A11</f>
        <v xml:space="preserve"> 01-5106-10-13                          </v>
      </c>
      <c r="B11" s="15" t="str">
        <f>'[4]01-10-13'!B11</f>
        <v xml:space="preserve"> OVERTIME             </v>
      </c>
      <c r="C11" s="27">
        <f>'[4]01-10-13'!E11</f>
        <v>1500</v>
      </c>
      <c r="D11" s="27">
        <f>'[4]01-10-13'!F11</f>
        <v>2416.12</v>
      </c>
      <c r="E11" s="27">
        <f>'[4]01-10-13'!G11</f>
        <v>3000</v>
      </c>
      <c r="F11" s="27">
        <f>'[4]01-10-13'!H11</f>
        <v>2452.7199999999998</v>
      </c>
      <c r="G11" s="27">
        <f>'[4]01-10-13'!I11</f>
        <v>6000</v>
      </c>
      <c r="H11" s="27">
        <f>'[4]01-10-13'!J11</f>
        <v>5000</v>
      </c>
    </row>
    <row r="12" spans="1:8" x14ac:dyDescent="0.25">
      <c r="A12" s="15" t="str">
        <f>'[4]01-10-13'!A12</f>
        <v xml:space="preserve"> 01-5110-10-13                          </v>
      </c>
      <c r="B12" s="15" t="str">
        <f>'[4]01-10-13'!B12</f>
        <v xml:space="preserve"> LONGEVITY            </v>
      </c>
      <c r="C12" s="27">
        <f>'[4]01-10-13'!E12</f>
        <v>1980</v>
      </c>
      <c r="D12" s="27">
        <f>'[4]01-10-13'!F12</f>
        <v>1980</v>
      </c>
      <c r="E12" s="27">
        <f>'[4]01-10-13'!G12</f>
        <v>2100</v>
      </c>
      <c r="F12" s="27">
        <f>'[4]01-10-13'!H12</f>
        <v>2100</v>
      </c>
      <c r="G12" s="27">
        <f>'[4]01-10-13'!I12</f>
        <v>2100</v>
      </c>
      <c r="H12" s="27">
        <f>'[4]01-10-13'!J12</f>
        <v>2220</v>
      </c>
    </row>
    <row r="13" spans="1:8" x14ac:dyDescent="0.25">
      <c r="A13" s="15" t="str">
        <f>'[4]01-10-13'!A13</f>
        <v xml:space="preserve"> 01-5111-10-13                          </v>
      </c>
      <c r="B13" s="15" t="str">
        <f>'[4]01-10-13'!B13</f>
        <v xml:space="preserve"> RETIREMENT           </v>
      </c>
      <c r="C13" s="27">
        <f>'[4]01-10-13'!E13</f>
        <v>22413</v>
      </c>
      <c r="D13" s="27">
        <f>'[4]01-10-13'!F13</f>
        <v>22409.93</v>
      </c>
      <c r="E13" s="27">
        <f>'[4]01-10-13'!G13</f>
        <v>24953</v>
      </c>
      <c r="F13" s="27">
        <f>'[4]01-10-13'!H13</f>
        <v>12003.03</v>
      </c>
      <c r="G13" s="27">
        <f>'[4]01-10-13'!I13</f>
        <v>25422</v>
      </c>
      <c r="H13" s="27">
        <f>'[4]01-10-13'!J13</f>
        <v>27201</v>
      </c>
    </row>
    <row r="14" spans="1:8" x14ac:dyDescent="0.25">
      <c r="A14" s="15" t="str">
        <f>'[4]01-10-13'!A14</f>
        <v xml:space="preserve"> 01-5112-10-13                          </v>
      </c>
      <c r="B14" s="15" t="str">
        <f>'[4]01-10-13'!B14</f>
        <v xml:space="preserve"> FICA                 </v>
      </c>
      <c r="C14" s="27">
        <f>'[4]01-10-13'!E14</f>
        <v>13263</v>
      </c>
      <c r="D14" s="27">
        <f>'[4]01-10-13'!F14</f>
        <v>12944.9</v>
      </c>
      <c r="E14" s="27">
        <f>'[4]01-10-13'!G14</f>
        <v>14572</v>
      </c>
      <c r="F14" s="27">
        <f>'[4]01-10-13'!H14</f>
        <v>6717.97</v>
      </c>
      <c r="G14" s="27">
        <f>'[4]01-10-13'!I14</f>
        <v>14154</v>
      </c>
      <c r="H14" s="27">
        <f>'[4]01-10-13'!J14</f>
        <v>16149</v>
      </c>
    </row>
    <row r="15" spans="1:8" x14ac:dyDescent="0.25">
      <c r="A15" s="15" t="str">
        <f>'[4]01-10-13'!A15</f>
        <v xml:space="preserve"> 01-5116-10-13                          </v>
      </c>
      <c r="B15" s="15" t="str">
        <f>'[4]01-10-13'!B15</f>
        <v xml:space="preserve"> HEALTH/LIFE INSURANC </v>
      </c>
      <c r="C15" s="27">
        <f>'[4]01-10-13'!E15</f>
        <v>16510</v>
      </c>
      <c r="D15" s="27">
        <f>'[4]01-10-13'!F15</f>
        <v>16486.8</v>
      </c>
      <c r="E15" s="27">
        <f>'[4]01-10-13'!G15</f>
        <v>15632</v>
      </c>
      <c r="F15" s="27">
        <f>'[4]01-10-13'!H15</f>
        <v>7724.93</v>
      </c>
      <c r="G15" s="27">
        <f>'[4]01-10-13'!I15</f>
        <v>15955</v>
      </c>
      <c r="H15" s="27">
        <f>'[4]01-10-13'!J15</f>
        <v>17813</v>
      </c>
    </row>
    <row r="16" spans="1:8" x14ac:dyDescent="0.25">
      <c r="A16" s="15" t="str">
        <f>'[4]01-10-13'!A16</f>
        <v xml:space="preserve"> 01-5118-10-13                          </v>
      </c>
      <c r="B16" s="15" t="str">
        <f>'[4]01-10-13'!B16</f>
        <v xml:space="preserve"> WORKER COMPENSATION  </v>
      </c>
      <c r="C16" s="27">
        <f>'[4]01-10-13'!E16</f>
        <v>392</v>
      </c>
      <c r="D16" s="27">
        <f>'[4]01-10-13'!F16</f>
        <v>390.72</v>
      </c>
      <c r="E16" s="27">
        <f>'[4]01-10-13'!G16</f>
        <v>381</v>
      </c>
      <c r="F16" s="27">
        <f>'[4]01-10-13'!H16</f>
        <v>184.14</v>
      </c>
      <c r="G16" s="27">
        <f>'[4]01-10-13'!I16</f>
        <v>386</v>
      </c>
      <c r="H16" s="27">
        <f>'[4]01-10-13'!J16</f>
        <v>317</v>
      </c>
    </row>
    <row r="17" spans="1:8" x14ac:dyDescent="0.25">
      <c r="A17" s="15" t="str">
        <f>'[4]01-10-13'!A17</f>
        <v xml:space="preserve"> 01-5119-10-13                          </v>
      </c>
      <c r="B17" s="15" t="str">
        <f>'[4]01-10-13'!B17</f>
        <v xml:space="preserve"> OTHER PAYROLL EXPENS </v>
      </c>
      <c r="C17" s="27">
        <f>'[4]01-10-13'!E17</f>
        <v>2820</v>
      </c>
      <c r="D17" s="27">
        <f>'[4]01-10-13'!F17</f>
        <v>2812.1</v>
      </c>
      <c r="E17" s="27">
        <f>'[4]01-10-13'!G17</f>
        <v>2820</v>
      </c>
      <c r="F17" s="27">
        <f>'[4]01-10-13'!H17</f>
        <v>1363.22</v>
      </c>
      <c r="G17" s="27">
        <f>'[4]01-10-13'!I17</f>
        <v>2987</v>
      </c>
      <c r="H17" s="27">
        <f>'[4]01-10-13'!J17</f>
        <v>3180</v>
      </c>
    </row>
    <row r="18" spans="1:8" x14ac:dyDescent="0.25">
      <c r="A18" s="25"/>
      <c r="B18" s="25" t="s">
        <v>38</v>
      </c>
      <c r="C18" s="26">
        <f t="shared" ref="C18:H18" si="0">SUM(C10:C17)</f>
        <v>226934</v>
      </c>
      <c r="D18" s="26">
        <f t="shared" si="0"/>
        <v>226573.30999999997</v>
      </c>
      <c r="E18" s="26">
        <f t="shared" si="0"/>
        <v>241759</v>
      </c>
      <c r="F18" s="26">
        <f t="shared" si="0"/>
        <v>117173.8</v>
      </c>
      <c r="G18" s="26">
        <f t="shared" si="0"/>
        <v>245607</v>
      </c>
      <c r="H18" s="26">
        <f t="shared" si="0"/>
        <v>268679</v>
      </c>
    </row>
    <row r="19" spans="1:8" x14ac:dyDescent="0.25">
      <c r="A19" s="15" t="str">
        <f>'[4]01-10-13'!A20</f>
        <v xml:space="preserve"> 01-5201-10-13                          </v>
      </c>
      <c r="B19" s="15" t="str">
        <f>'[4]01-10-13'!B20</f>
        <v xml:space="preserve"> OFFICE SUPPLIES      </v>
      </c>
      <c r="C19" s="27">
        <f>'[4]01-10-13'!E20</f>
        <v>2500</v>
      </c>
      <c r="D19" s="27">
        <f>'[4]01-10-13'!F20</f>
        <v>2477.62</v>
      </c>
      <c r="E19" s="27">
        <f>'[4]01-10-13'!G20</f>
        <v>2500</v>
      </c>
      <c r="F19" s="27">
        <f>'[4]01-10-13'!H20</f>
        <v>879.9</v>
      </c>
      <c r="G19" s="27">
        <f>'[4]01-10-13'!I20</f>
        <v>2500</v>
      </c>
      <c r="H19" s="27">
        <f>'[4]01-10-13'!J20</f>
        <v>2500</v>
      </c>
    </row>
    <row r="20" spans="1:8" x14ac:dyDescent="0.25">
      <c r="A20" s="15" t="str">
        <f>'[4]01-10-13'!A21</f>
        <v xml:space="preserve"> 01-5202-10-13                          </v>
      </c>
      <c r="B20" s="15" t="str">
        <f>'[4]01-10-13'!B21</f>
        <v xml:space="preserve"> POSTAGE              </v>
      </c>
      <c r="C20" s="27">
        <f>'[4]01-10-13'!E21</f>
        <v>200</v>
      </c>
      <c r="D20" s="27">
        <f>'[4]01-10-13'!F21</f>
        <v>78.13</v>
      </c>
      <c r="E20" s="27">
        <f>'[4]01-10-13'!G21</f>
        <v>150</v>
      </c>
      <c r="F20" s="27">
        <f>'[4]01-10-13'!H21</f>
        <v>41.2</v>
      </c>
      <c r="G20" s="27">
        <f>'[4]01-10-13'!I21</f>
        <v>150</v>
      </c>
      <c r="H20" s="27">
        <f>'[4]01-10-13'!J21</f>
        <v>150</v>
      </c>
    </row>
    <row r="21" spans="1:8" x14ac:dyDescent="0.25">
      <c r="A21" s="15" t="str">
        <f>'[4]01-10-13'!A22</f>
        <v xml:space="preserve"> 01-5299-10-13                          </v>
      </c>
      <c r="B21" s="15" t="str">
        <f>'[4]01-10-13'!B22</f>
        <v xml:space="preserve"> MISCELLANEOUS SUPPLI </v>
      </c>
      <c r="C21" s="27">
        <f>'[4]01-10-13'!E22</f>
        <v>3500</v>
      </c>
      <c r="D21" s="27">
        <f>'[4]01-10-13'!F22</f>
        <v>84.53</v>
      </c>
      <c r="E21" s="27">
        <f>'[4]01-10-13'!G22</f>
        <v>3500</v>
      </c>
      <c r="F21" s="27">
        <f>'[4]01-10-13'!H22</f>
        <v>602.80999999999995</v>
      </c>
      <c r="G21" s="27">
        <f>'[4]01-10-13'!I22</f>
        <v>3500</v>
      </c>
      <c r="H21" s="27">
        <f>'[4]01-10-13'!J22</f>
        <v>2500</v>
      </c>
    </row>
    <row r="22" spans="1:8" x14ac:dyDescent="0.25">
      <c r="A22" s="25"/>
      <c r="B22" s="25" t="s">
        <v>39</v>
      </c>
      <c r="C22" s="26">
        <f t="shared" ref="C22:H22" si="1">SUM(C19:C21)</f>
        <v>6200</v>
      </c>
      <c r="D22" s="26">
        <f t="shared" si="1"/>
        <v>2640.28</v>
      </c>
      <c r="E22" s="26">
        <f t="shared" si="1"/>
        <v>6150</v>
      </c>
      <c r="F22" s="26">
        <f t="shared" si="1"/>
        <v>1523.9099999999999</v>
      </c>
      <c r="G22" s="26">
        <f t="shared" si="1"/>
        <v>6150</v>
      </c>
      <c r="H22" s="26">
        <f t="shared" si="1"/>
        <v>5150</v>
      </c>
    </row>
    <row r="23" spans="1:8" x14ac:dyDescent="0.25">
      <c r="A23" s="52" t="str">
        <f>'[4]01-10-13'!A24</f>
        <v>01-5319-10-13</v>
      </c>
      <c r="B23" s="52" t="str">
        <f>'[4]01-10-13'!B24</f>
        <v>SOFTWARE MAINTENANCE</v>
      </c>
      <c r="C23" s="26">
        <f>'[4]01-10-13'!E24</f>
        <v>0</v>
      </c>
      <c r="D23" s="26">
        <f>'[4]01-10-13'!F24</f>
        <v>0</v>
      </c>
      <c r="E23" s="26">
        <f>'[4]01-10-13'!G24</f>
        <v>0</v>
      </c>
      <c r="F23" s="26">
        <f>'[4]01-10-13'!H24</f>
        <v>0</v>
      </c>
      <c r="G23" s="26">
        <f>'[4]01-10-13'!I24</f>
        <v>0</v>
      </c>
      <c r="H23" s="26">
        <f>'[4]01-10-13'!J24</f>
        <v>6375</v>
      </c>
    </row>
    <row r="24" spans="1:8" x14ac:dyDescent="0.25">
      <c r="A24" s="25"/>
      <c r="B24" s="25" t="s">
        <v>43</v>
      </c>
      <c r="C24" s="26">
        <f>SUM(C23)</f>
        <v>0</v>
      </c>
      <c r="D24" s="26">
        <f t="shared" ref="D24:H24" si="2">SUM(D23)</f>
        <v>0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6375</v>
      </c>
    </row>
    <row r="25" spans="1:8" x14ac:dyDescent="0.25">
      <c r="A25" s="15" t="str">
        <f>'[4]01-10-13'!A26</f>
        <v xml:space="preserve"> 01-5401-10-13                          </v>
      </c>
      <c r="B25" s="15" t="str">
        <f>'[4]01-10-13'!B26</f>
        <v xml:space="preserve"> COMMUNICATIONS       </v>
      </c>
      <c r="C25" s="27">
        <f>'[4]01-10-13'!E26</f>
        <v>3000</v>
      </c>
      <c r="D25" s="27">
        <f>'[4]01-10-13'!F26</f>
        <v>2574.42</v>
      </c>
      <c r="E25" s="27">
        <f>'[4]01-10-13'!G26</f>
        <v>3000</v>
      </c>
      <c r="F25" s="27">
        <f>'[4]01-10-13'!H26</f>
        <v>1027.82</v>
      </c>
      <c r="G25" s="27">
        <f>'[4]01-10-13'!I26</f>
        <v>2800</v>
      </c>
      <c r="H25" s="27">
        <f>'[4]01-10-13'!J26</f>
        <v>3000</v>
      </c>
    </row>
    <row r="26" spans="1:8" x14ac:dyDescent="0.25">
      <c r="A26" s="15" t="str">
        <f>'[4]01-10-13'!A27</f>
        <v xml:space="preserve"> 01-5402-10-13                          </v>
      </c>
      <c r="B26" s="15" t="str">
        <f>'[4]01-10-13'!B27</f>
        <v xml:space="preserve"> DUES &amp; SUBSCRIPTIONS </v>
      </c>
      <c r="C26" s="27">
        <f>'[4]01-10-13'!E27</f>
        <v>800</v>
      </c>
      <c r="D26" s="27">
        <f>'[4]01-10-13'!F27</f>
        <v>609.12</v>
      </c>
      <c r="E26" s="27">
        <f>'[4]01-10-13'!G27</f>
        <v>800</v>
      </c>
      <c r="F26" s="27">
        <f>'[4]01-10-13'!H27</f>
        <v>539</v>
      </c>
      <c r="G26" s="27">
        <f>'[4]01-10-13'!I27</f>
        <v>800</v>
      </c>
      <c r="H26" s="27">
        <f>'[4]01-10-13'!J27</f>
        <v>2000</v>
      </c>
    </row>
    <row r="27" spans="1:8" x14ac:dyDescent="0.25">
      <c r="A27" s="15" t="str">
        <f>'[4]01-10-13'!A28</f>
        <v xml:space="preserve"> 01-5403-10-13                          </v>
      </c>
      <c r="B27" s="15" t="str">
        <f>'[4]01-10-13'!B28</f>
        <v xml:space="preserve"> GENERAL INSURANCE    </v>
      </c>
      <c r="C27" s="27">
        <f>'[4]01-10-13'!E28</f>
        <v>245</v>
      </c>
      <c r="D27" s="27">
        <f>'[4]01-10-13'!F28</f>
        <v>71.31</v>
      </c>
      <c r="E27" s="27">
        <f>'[4]01-10-13'!G28</f>
        <v>245</v>
      </c>
      <c r="F27" s="27">
        <f>'[4]01-10-13'!H28</f>
        <v>46.46</v>
      </c>
      <c r="G27" s="27">
        <f>'[4]01-10-13'!I28</f>
        <v>120</v>
      </c>
      <c r="H27" s="27">
        <f>'[4]01-10-13'!J28</f>
        <v>245</v>
      </c>
    </row>
    <row r="28" spans="1:8" x14ac:dyDescent="0.25">
      <c r="A28" s="15" t="str">
        <f>'[4]01-10-13'!A29</f>
        <v xml:space="preserve"> 01-5404-10-13                          </v>
      </c>
      <c r="B28" s="15" t="str">
        <f>'[4]01-10-13'!B29</f>
        <v xml:space="preserve"> PROFESSIONAL FEES    </v>
      </c>
      <c r="C28" s="27">
        <f>'[4]01-10-13'!E29</f>
        <v>3500</v>
      </c>
      <c r="D28" s="27">
        <f>'[4]01-10-13'!F29</f>
        <v>2222.25</v>
      </c>
      <c r="E28" s="27">
        <f>'[4]01-10-13'!G29</f>
        <v>3500</v>
      </c>
      <c r="F28" s="27">
        <f>'[4]01-10-13'!H29</f>
        <v>860.55</v>
      </c>
      <c r="G28" s="27">
        <f>'[4]01-10-13'!I29</f>
        <v>7000</v>
      </c>
      <c r="H28" s="27">
        <f>'[4]01-10-13'!J29</f>
        <v>3500</v>
      </c>
    </row>
    <row r="29" spans="1:8" x14ac:dyDescent="0.25">
      <c r="A29" s="15" t="str">
        <f>'[4]01-10-13'!A30</f>
        <v xml:space="preserve"> 01-5406-10-13                          </v>
      </c>
      <c r="B29" s="15" t="str">
        <f>'[4]01-10-13'!B30</f>
        <v xml:space="preserve"> TRAINING             </v>
      </c>
      <c r="C29" s="27">
        <f>'[4]01-10-13'!E30</f>
        <v>3750</v>
      </c>
      <c r="D29" s="27">
        <f>'[4]01-10-13'!F30</f>
        <v>3154.61</v>
      </c>
      <c r="E29" s="27">
        <f>'[4]01-10-13'!G30</f>
        <v>13750</v>
      </c>
      <c r="F29" s="27">
        <f>'[4]01-10-13'!H30</f>
        <v>8309.4699999999993</v>
      </c>
      <c r="G29" s="27">
        <f>'[4]01-10-13'!I30</f>
        <v>13750</v>
      </c>
      <c r="H29" s="27">
        <f>'[4]01-10-13'!J30</f>
        <v>3750</v>
      </c>
    </row>
    <row r="30" spans="1:8" x14ac:dyDescent="0.25">
      <c r="A30" s="15" t="str">
        <f>'[4]01-10-13'!A31</f>
        <v xml:space="preserve"> 01-5409-10-13                          </v>
      </c>
      <c r="B30" s="15" t="str">
        <f>'[4]01-10-13'!B31</f>
        <v xml:space="preserve"> CONTRACTUAL SERVICES </v>
      </c>
      <c r="C30" s="27">
        <f>'[4]01-10-13'!E31</f>
        <v>5360</v>
      </c>
      <c r="D30" s="27">
        <f>'[4]01-10-13'!F31</f>
        <v>5275.9</v>
      </c>
      <c r="E30" s="27">
        <f>'[4]01-10-13'!G31</f>
        <v>5500</v>
      </c>
      <c r="F30" s="27">
        <f>'[4]01-10-13'!H31</f>
        <v>5013.1899999999996</v>
      </c>
      <c r="G30" s="27">
        <f>'[4]01-10-13'!I31</f>
        <v>5700</v>
      </c>
      <c r="H30" s="27">
        <f>'[4]01-10-13'!J31</f>
        <v>5000</v>
      </c>
    </row>
    <row r="31" spans="1:8" x14ac:dyDescent="0.25">
      <c r="A31" s="15" t="str">
        <f>'[4]01-10-13'!A32</f>
        <v xml:space="preserve"> 01-5418-10-13                          </v>
      </c>
      <c r="B31" s="15" t="str">
        <f>'[4]01-10-13'!B32</f>
        <v xml:space="preserve"> AUTO ALLOWANCE       </v>
      </c>
      <c r="C31" s="27">
        <f>'[4]01-10-13'!E32</f>
        <v>3900</v>
      </c>
      <c r="D31" s="27">
        <f>'[4]01-10-13'!F32</f>
        <v>3889.5</v>
      </c>
      <c r="E31" s="27">
        <f>'[4]01-10-13'!G32</f>
        <v>3900</v>
      </c>
      <c r="F31" s="27">
        <f>'[4]01-10-13'!H32</f>
        <v>1885.5</v>
      </c>
      <c r="G31" s="27">
        <f>'[4]01-10-13'!I32</f>
        <v>3911</v>
      </c>
      <c r="H31" s="27">
        <f>'[4]01-10-13'!J32</f>
        <v>3900</v>
      </c>
    </row>
    <row r="32" spans="1:8" x14ac:dyDescent="0.25">
      <c r="A32" s="15" t="str">
        <f>'[4]01-10-13'!A33</f>
        <v xml:space="preserve"> 01-5460-10-13                          </v>
      </c>
      <c r="B32" s="15" t="str">
        <f>'[4]01-10-13'!B33</f>
        <v xml:space="preserve"> OFFICE EQUIPMENT REN </v>
      </c>
      <c r="C32" s="27">
        <f>'[4]01-10-13'!E33</f>
        <v>2160</v>
      </c>
      <c r="D32" s="27">
        <f>'[4]01-10-13'!F33</f>
        <v>2136</v>
      </c>
      <c r="E32" s="27">
        <f>'[4]01-10-13'!G33</f>
        <v>2160</v>
      </c>
      <c r="F32" s="27">
        <f>'[4]01-10-13'!H33</f>
        <v>890</v>
      </c>
      <c r="G32" s="27">
        <f>'[4]01-10-13'!I33</f>
        <v>2160</v>
      </c>
      <c r="H32" s="27">
        <f>'[4]01-10-13'!J33</f>
        <v>2200</v>
      </c>
    </row>
    <row r="33" spans="1:8" x14ac:dyDescent="0.25">
      <c r="A33" s="15" t="str">
        <f>'[4]01-10-13'!A34</f>
        <v xml:space="preserve"> 01-5499-10-13                          </v>
      </c>
      <c r="B33" s="15" t="str">
        <f>'[4]01-10-13'!B34</f>
        <v xml:space="preserve"> MISCELLANEOUS SERVIC </v>
      </c>
      <c r="C33" s="27">
        <f>'[4]01-10-13'!E34</f>
        <v>2750</v>
      </c>
      <c r="D33" s="27">
        <f>'[4]01-10-13'!F34</f>
        <v>7930.9</v>
      </c>
      <c r="E33" s="27">
        <f>'[4]01-10-13'!G34</f>
        <v>2750</v>
      </c>
      <c r="F33" s="27">
        <f>'[4]01-10-13'!H34</f>
        <v>870.41</v>
      </c>
      <c r="G33" s="27">
        <f>'[4]01-10-13'!I34</f>
        <v>2750</v>
      </c>
      <c r="H33" s="27">
        <f>'[4]01-10-13'!J34</f>
        <v>2750</v>
      </c>
    </row>
    <row r="34" spans="1:8" ht="15.75" thickBot="1" x14ac:dyDescent="0.3">
      <c r="A34" s="25"/>
      <c r="B34" s="25" t="s">
        <v>40</v>
      </c>
      <c r="C34" s="26">
        <f t="shared" ref="C34:H34" si="3">SUM(C25:C33)</f>
        <v>25465</v>
      </c>
      <c r="D34" s="26">
        <f t="shared" si="3"/>
        <v>27864.010000000002</v>
      </c>
      <c r="E34" s="26">
        <f t="shared" si="3"/>
        <v>35605</v>
      </c>
      <c r="F34" s="26">
        <f t="shared" si="3"/>
        <v>19442.399999999998</v>
      </c>
      <c r="G34" s="26">
        <f t="shared" si="3"/>
        <v>38991</v>
      </c>
      <c r="H34" s="26">
        <f t="shared" si="3"/>
        <v>26345</v>
      </c>
    </row>
    <row r="35" spans="1:8" ht="16.5" thickTop="1" thickBot="1" x14ac:dyDescent="0.3">
      <c r="A35" s="28"/>
      <c r="B35" s="28" t="s">
        <v>55</v>
      </c>
      <c r="C35" s="29">
        <f t="shared" ref="C35:H35" si="4">SUM(C10:C34)/2</f>
        <v>258599</v>
      </c>
      <c r="D35" s="29">
        <f t="shared" si="4"/>
        <v>257077.6</v>
      </c>
      <c r="E35" s="29">
        <f t="shared" si="4"/>
        <v>283514</v>
      </c>
      <c r="F35" s="29">
        <f t="shared" si="4"/>
        <v>138140.11000000002</v>
      </c>
      <c r="G35" s="29">
        <f t="shared" si="4"/>
        <v>290748</v>
      </c>
      <c r="H35" s="29">
        <f t="shared" si="4"/>
        <v>306549</v>
      </c>
    </row>
    <row r="36" spans="1:8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8"/>
  <sheetViews>
    <sheetView workbookViewId="0">
      <selection activeCell="L25" sqref="L25"/>
    </sheetView>
  </sheetViews>
  <sheetFormatPr defaultRowHeight="15" x14ac:dyDescent="0.25"/>
  <cols>
    <col min="1" max="1" width="12.140625" style="14" customWidth="1"/>
    <col min="2" max="2" width="28.28515625" style="14" customWidth="1"/>
    <col min="3" max="5" width="8.28515625" style="15" bestFit="1" customWidth="1"/>
    <col min="6" max="6" width="10.28515625" style="15" bestFit="1" customWidth="1"/>
    <col min="7" max="7" width="9.7109375" style="86" customWidth="1"/>
    <col min="8" max="8" width="10.28515625" style="86" bestFit="1" customWidth="1"/>
    <col min="9" max="9" width="9.140625" style="86" customWidth="1"/>
    <col min="10" max="10" width="9.140625" style="62" customWidth="1"/>
    <col min="11" max="11" width="28.7109375" style="62" bestFit="1" customWidth="1"/>
    <col min="12" max="12" width="36.140625" style="62" bestFit="1" customWidth="1"/>
    <col min="13" max="13" width="15" style="63" bestFit="1" customWidth="1"/>
    <col min="14" max="14" width="14.85546875" style="63" bestFit="1" customWidth="1"/>
    <col min="15" max="15" width="15" style="63" bestFit="1" customWidth="1"/>
    <col min="16" max="16" width="14.85546875" style="63" bestFit="1" customWidth="1"/>
    <col min="17" max="17" width="15" style="63" bestFit="1" customWidth="1"/>
    <col min="18" max="18" width="14.85546875" style="63" bestFit="1" customWidth="1"/>
    <col min="19" max="19" width="15" style="62" bestFit="1" customWidth="1"/>
    <col min="20" max="20" width="16.7109375" style="62" bestFit="1" customWidth="1"/>
    <col min="21" max="47" width="9.140625" style="62" customWidth="1"/>
  </cols>
  <sheetData>
    <row r="1" spans="1:20" x14ac:dyDescent="0.25">
      <c r="A1" s="16" t="s">
        <v>0</v>
      </c>
      <c r="B1" s="19"/>
      <c r="C1" s="18"/>
      <c r="D1" s="18"/>
      <c r="E1" s="18"/>
      <c r="F1" s="18"/>
      <c r="G1" s="85"/>
      <c r="H1" s="85"/>
    </row>
    <row r="2" spans="1:20" x14ac:dyDescent="0.25">
      <c r="A2" s="16" t="str">
        <f>[1]Sheet1!$A$2</f>
        <v>BUDGET 2024-2025</v>
      </c>
      <c r="B2" s="19"/>
      <c r="C2" s="18"/>
      <c r="D2" s="18"/>
      <c r="E2" s="18"/>
      <c r="F2" s="18"/>
      <c r="G2" s="85"/>
      <c r="H2" s="85"/>
      <c r="K2" s="110"/>
      <c r="L2" s="110"/>
      <c r="M2" s="122"/>
      <c r="N2" s="122"/>
      <c r="O2" s="122"/>
      <c r="P2" s="122"/>
      <c r="Q2" s="122"/>
      <c r="R2" s="122"/>
      <c r="S2" s="122"/>
      <c r="T2" s="122"/>
    </row>
    <row r="3" spans="1:20" x14ac:dyDescent="0.25">
      <c r="A3" s="16" t="s">
        <v>261</v>
      </c>
      <c r="B3" s="19"/>
      <c r="C3" s="18"/>
      <c r="D3" s="18"/>
      <c r="E3" s="18"/>
      <c r="F3" s="18"/>
      <c r="G3" s="85"/>
      <c r="H3" s="85"/>
      <c r="K3" s="110"/>
      <c r="L3" s="110"/>
      <c r="M3" s="122"/>
      <c r="N3" s="122"/>
      <c r="O3" s="122"/>
      <c r="P3" s="122"/>
      <c r="Q3" s="122"/>
      <c r="R3" s="122"/>
      <c r="S3" s="122"/>
      <c r="T3" s="122"/>
    </row>
    <row r="4" spans="1:20" x14ac:dyDescent="0.25">
      <c r="K4" s="110"/>
      <c r="L4" s="110"/>
      <c r="M4" s="122"/>
      <c r="N4" s="122"/>
      <c r="O4" s="122"/>
      <c r="P4" s="122"/>
      <c r="Q4" s="122"/>
      <c r="R4" s="122"/>
      <c r="S4" s="122"/>
      <c r="T4" s="122"/>
    </row>
    <row r="5" spans="1:20" x14ac:dyDescent="0.25">
      <c r="A5" s="20" t="s">
        <v>35</v>
      </c>
      <c r="B5" s="20"/>
      <c r="C5" s="31" t="str">
        <f>[1]Sheet1!F2</f>
        <v>2022-23</v>
      </c>
      <c r="D5" s="31" t="str">
        <f>[1]Sheet1!G2</f>
        <v>2022-23</v>
      </c>
      <c r="E5" s="31" t="str">
        <f>[1]Sheet1!H2</f>
        <v>2023-24</v>
      </c>
      <c r="F5" s="31" t="str">
        <f>[1]Sheet1!I2</f>
        <v>2023-24</v>
      </c>
      <c r="G5" s="31" t="str">
        <f>[1]Sheet1!J2</f>
        <v>2023-24</v>
      </c>
      <c r="H5" s="31" t="str">
        <f>[1]Sheet1!K2</f>
        <v>2024-25</v>
      </c>
      <c r="I5" s="123"/>
      <c r="K5" s="110"/>
      <c r="L5" s="110"/>
      <c r="M5" s="122"/>
      <c r="N5" s="122"/>
      <c r="O5" s="122"/>
      <c r="P5" s="122"/>
      <c r="Q5" s="122"/>
      <c r="R5" s="122"/>
      <c r="S5" s="122"/>
      <c r="T5" s="122"/>
    </row>
    <row r="6" spans="1:20" x14ac:dyDescent="0.25">
      <c r="A6" s="20" t="s">
        <v>37</v>
      </c>
      <c r="B6" s="20" t="s">
        <v>36</v>
      </c>
      <c r="C6" s="31" t="str">
        <f>[1]Sheet1!F3</f>
        <v>REVISED</v>
      </c>
      <c r="D6" s="31" t="str">
        <f>[1]Sheet1!G3</f>
        <v>ACTUAL</v>
      </c>
      <c r="E6" s="31" t="str">
        <f>[1]Sheet1!H3</f>
        <v>ADOPTED</v>
      </c>
      <c r="F6" s="31" t="str">
        <f>[1]Sheet1!I3</f>
        <v>ACTUAL</v>
      </c>
      <c r="G6" s="31" t="str">
        <f>[1]Sheet1!J3</f>
        <v xml:space="preserve"> REVISED </v>
      </c>
      <c r="H6" s="31" t="str">
        <f>[1]Sheet1!K3</f>
        <v>PROPOSED</v>
      </c>
      <c r="I6" s="123"/>
      <c r="K6" s="110"/>
      <c r="L6" s="110"/>
      <c r="M6" s="122"/>
      <c r="N6" s="122"/>
      <c r="O6" s="122"/>
      <c r="P6" s="122"/>
      <c r="Q6" s="122"/>
      <c r="R6" s="122"/>
      <c r="S6" s="122"/>
      <c r="T6" s="122"/>
    </row>
    <row r="7" spans="1:20" ht="15.75" thickBot="1" x14ac:dyDescent="0.3">
      <c r="A7" s="22" t="s">
        <v>4</v>
      </c>
      <c r="B7" s="22"/>
      <c r="C7" s="23" t="str">
        <f>[1]Sheet1!F4</f>
        <v xml:space="preserve"> BUDGET</v>
      </c>
      <c r="D7" s="23"/>
      <c r="E7" s="23" t="str">
        <f>[1]Sheet1!H4</f>
        <v xml:space="preserve"> BUDGET</v>
      </c>
      <c r="F7" s="23" t="str">
        <f>[1]Sheet1!I4</f>
        <v>SIX MONTHS</v>
      </c>
      <c r="G7" s="23" t="str">
        <f>[1]Sheet1!J4</f>
        <v xml:space="preserve"> BUDGET</v>
      </c>
      <c r="H7" s="23" t="str">
        <f>[1]Sheet1!K4</f>
        <v xml:space="preserve"> BUDGET</v>
      </c>
      <c r="I7" s="124"/>
      <c r="K7" s="110"/>
      <c r="L7" s="110"/>
      <c r="M7" s="122"/>
      <c r="N7" s="122"/>
      <c r="O7" s="122"/>
      <c r="P7" s="122"/>
      <c r="Q7" s="122"/>
      <c r="R7" s="122"/>
      <c r="S7" s="122"/>
      <c r="T7" s="122"/>
    </row>
    <row r="8" spans="1:20" ht="15.75" thickTop="1" x14ac:dyDescent="0.25">
      <c r="A8" s="15" t="str">
        <f>'[5]01-10-14'!A10</f>
        <v xml:space="preserve"> 01-5101-10-14</v>
      </c>
      <c r="B8" s="15" t="str">
        <f>'[5]01-10-14'!B10</f>
        <v xml:space="preserve"> SALARIES             </v>
      </c>
      <c r="C8" s="24">
        <f>'[5]01-10-14'!E10</f>
        <v>0</v>
      </c>
      <c r="D8" s="24">
        <f>'[5]01-10-14'!F10</f>
        <v>0</v>
      </c>
      <c r="E8" s="24">
        <f>'[5]01-10-14'!G10</f>
        <v>0</v>
      </c>
      <c r="F8" s="24">
        <f>'[5]01-10-14'!H10</f>
        <v>0</v>
      </c>
      <c r="G8" s="24">
        <f>'[5]01-10-14'!I10</f>
        <v>0</v>
      </c>
      <c r="H8" s="24">
        <f>'[5]01-10-14'!J10</f>
        <v>134520</v>
      </c>
      <c r="I8" s="82"/>
    </row>
    <row r="9" spans="1:20" hidden="1" x14ac:dyDescent="0.25">
      <c r="A9" s="15" t="str">
        <f>'[5]01-10-14'!A11</f>
        <v xml:space="preserve"> 01-5110-10-14</v>
      </c>
      <c r="B9" s="15" t="str">
        <f>'[5]01-10-14'!B11</f>
        <v xml:space="preserve"> LONGEVITY            </v>
      </c>
      <c r="C9" s="24">
        <f>'[5]01-10-14'!E11</f>
        <v>0</v>
      </c>
      <c r="D9" s="24">
        <f>'[5]01-10-14'!F11</f>
        <v>0</v>
      </c>
      <c r="E9" s="24">
        <f>'[5]01-10-14'!G11</f>
        <v>0</v>
      </c>
      <c r="F9" s="24">
        <f>'[5]01-10-14'!H11</f>
        <v>0</v>
      </c>
      <c r="G9" s="24">
        <f>'[5]01-10-14'!I11</f>
        <v>0</v>
      </c>
      <c r="H9" s="24">
        <f>'[5]01-10-14'!J11</f>
        <v>0</v>
      </c>
      <c r="I9" s="82"/>
    </row>
    <row r="10" spans="1:20" x14ac:dyDescent="0.25">
      <c r="A10" s="15" t="str">
        <f>'[5]01-10-14'!A12</f>
        <v xml:space="preserve"> 01-5111-10-14</v>
      </c>
      <c r="B10" s="15" t="str">
        <f>'[5]01-10-14'!B12</f>
        <v xml:space="preserve"> RETIREMENT           </v>
      </c>
      <c r="C10" s="24">
        <f>'[5]01-10-14'!E12</f>
        <v>0</v>
      </c>
      <c r="D10" s="24">
        <f>'[5]01-10-14'!F12</f>
        <v>0</v>
      </c>
      <c r="E10" s="24">
        <f>'[5]01-10-14'!G12</f>
        <v>0</v>
      </c>
      <c r="F10" s="24">
        <f>'[5]01-10-14'!H12</f>
        <v>0</v>
      </c>
      <c r="G10" s="24">
        <f>'[5]01-10-14'!I12</f>
        <v>0</v>
      </c>
      <c r="H10" s="24">
        <f>'[5]01-10-14'!J12</f>
        <v>19283</v>
      </c>
      <c r="I10" s="82"/>
    </row>
    <row r="11" spans="1:20" x14ac:dyDescent="0.25">
      <c r="A11" s="15" t="str">
        <f>'[5]01-10-14'!A13</f>
        <v xml:space="preserve"> 01-5112-10-14</v>
      </c>
      <c r="B11" s="15" t="str">
        <f>'[5]01-10-14'!B13</f>
        <v xml:space="preserve"> FICA                 </v>
      </c>
      <c r="C11" s="24">
        <f>'[5]01-10-14'!E13</f>
        <v>0</v>
      </c>
      <c r="D11" s="24">
        <f>'[5]01-10-14'!F13</f>
        <v>0</v>
      </c>
      <c r="E11" s="24">
        <f>'[5]01-10-14'!G13</f>
        <v>0</v>
      </c>
      <c r="F11" s="24">
        <f>'[5]01-10-14'!H13</f>
        <v>0</v>
      </c>
      <c r="G11" s="24">
        <f>'[5]01-10-14'!I13</f>
        <v>0</v>
      </c>
      <c r="H11" s="24">
        <f>'[5]01-10-14'!J13</f>
        <v>11025</v>
      </c>
      <c r="I11" s="82"/>
    </row>
    <row r="12" spans="1:20" x14ac:dyDescent="0.25">
      <c r="A12" s="15" t="str">
        <f>'[5]01-10-14'!A14</f>
        <v xml:space="preserve"> 01-5116-10-14</v>
      </c>
      <c r="B12" s="15" t="s">
        <v>49</v>
      </c>
      <c r="C12" s="24">
        <f>'[5]01-10-14'!E14</f>
        <v>0</v>
      </c>
      <c r="D12" s="24">
        <f>'[5]01-10-14'!F14</f>
        <v>0</v>
      </c>
      <c r="E12" s="24">
        <f>'[5]01-10-14'!G14</f>
        <v>0</v>
      </c>
      <c r="F12" s="24">
        <f>'[5]01-10-14'!H14</f>
        <v>0</v>
      </c>
      <c r="G12" s="24">
        <f>'[5]01-10-14'!I14</f>
        <v>0</v>
      </c>
      <c r="H12" s="24">
        <f>'[5]01-10-14'!J14</f>
        <v>17837</v>
      </c>
      <c r="I12" s="82"/>
    </row>
    <row r="13" spans="1:20" x14ac:dyDescent="0.25">
      <c r="A13" s="15" t="str">
        <f>'[5]01-10-14'!A15</f>
        <v xml:space="preserve"> 01-5118-10-14</v>
      </c>
      <c r="B13" s="15" t="str">
        <f>'[5]01-10-14'!B15</f>
        <v xml:space="preserve"> WORKER COMPENSATION  </v>
      </c>
      <c r="C13" s="24">
        <f>'[5]01-10-14'!E15</f>
        <v>0</v>
      </c>
      <c r="D13" s="24">
        <f>'[5]01-10-14'!F15</f>
        <v>0</v>
      </c>
      <c r="E13" s="24">
        <f>'[5]01-10-14'!G15</f>
        <v>0</v>
      </c>
      <c r="F13" s="24">
        <f>'[5]01-10-14'!H15</f>
        <v>0</v>
      </c>
      <c r="G13" s="24">
        <f>'[5]01-10-14'!I15</f>
        <v>0</v>
      </c>
      <c r="H13" s="24">
        <f>'[5]01-10-14'!J15</f>
        <v>216</v>
      </c>
      <c r="I13" s="82"/>
    </row>
    <row r="14" spans="1:20" x14ac:dyDescent="0.25">
      <c r="A14" s="15" t="str">
        <f>'[5]01-10-14'!A16</f>
        <v xml:space="preserve"> 01-5119-10-14</v>
      </c>
      <c r="B14" s="15" t="str">
        <f>'[5]01-10-14'!B16</f>
        <v xml:space="preserve"> OTHER PAYROLL EXPENS </v>
      </c>
      <c r="C14" s="24">
        <f>'[5]01-10-14'!E16</f>
        <v>0</v>
      </c>
      <c r="D14" s="24">
        <f>'[5]01-10-14'!F16</f>
        <v>0</v>
      </c>
      <c r="E14" s="24">
        <f>'[5]01-10-14'!G16</f>
        <v>0</v>
      </c>
      <c r="F14" s="24">
        <f>'[5]01-10-14'!H16</f>
        <v>0</v>
      </c>
      <c r="G14" s="24">
        <f>'[5]01-10-14'!I16</f>
        <v>0</v>
      </c>
      <c r="H14" s="24">
        <f>'[5]01-10-14'!J16</f>
        <v>1600</v>
      </c>
      <c r="I14" s="82"/>
    </row>
    <row r="15" spans="1:20" x14ac:dyDescent="0.25">
      <c r="A15" s="25"/>
      <c r="B15" s="25" t="s">
        <v>38</v>
      </c>
      <c r="C15" s="54">
        <f t="shared" ref="C15:H15" si="0">SUM(C8:C14)</f>
        <v>0</v>
      </c>
      <c r="D15" s="54">
        <f t="shared" si="0"/>
        <v>0</v>
      </c>
      <c r="E15" s="54">
        <f t="shared" si="0"/>
        <v>0</v>
      </c>
      <c r="F15" s="54">
        <f t="shared" si="0"/>
        <v>0</v>
      </c>
      <c r="G15" s="54">
        <f t="shared" si="0"/>
        <v>0</v>
      </c>
      <c r="H15" s="54">
        <f t="shared" si="0"/>
        <v>184481</v>
      </c>
      <c r="I15" s="82"/>
    </row>
    <row r="16" spans="1:20" x14ac:dyDescent="0.25">
      <c r="A16" s="15" t="str">
        <f>'[5]01-10-14'!A19</f>
        <v xml:space="preserve"> 01-5201-10-14</v>
      </c>
      <c r="B16" s="15" t="str">
        <f>'[5]01-10-14'!B19</f>
        <v xml:space="preserve"> OFFICE SUPPLIES      </v>
      </c>
      <c r="C16" s="24">
        <f>'[5]01-10-14'!E19</f>
        <v>0</v>
      </c>
      <c r="D16" s="24">
        <f>'[5]01-10-14'!F19</f>
        <v>0</v>
      </c>
      <c r="E16" s="24">
        <f>'[5]01-10-14'!G19</f>
        <v>0</v>
      </c>
      <c r="F16" s="24">
        <f>'[5]01-10-14'!H19</f>
        <v>0</v>
      </c>
      <c r="G16" s="24">
        <f>'[5]01-10-14'!I19</f>
        <v>0</v>
      </c>
      <c r="H16" s="24">
        <f>'[5]01-10-14'!J19</f>
        <v>500</v>
      </c>
      <c r="I16" s="125"/>
    </row>
    <row r="17" spans="1:9" x14ac:dyDescent="0.25">
      <c r="A17" s="55" t="str">
        <f>'[5]01-10-14'!A20</f>
        <v xml:space="preserve"> 01-5299-10-14</v>
      </c>
      <c r="B17" s="55" t="str">
        <f>'[5]01-10-14'!B20</f>
        <v xml:space="preserve"> MISCELLANEOUS SUPPLI </v>
      </c>
      <c r="C17" s="24">
        <f>'[5]01-10-14'!E20</f>
        <v>0</v>
      </c>
      <c r="D17" s="24">
        <f>'[5]01-10-14'!F20</f>
        <v>0</v>
      </c>
      <c r="E17" s="24">
        <f>'[5]01-10-14'!G20</f>
        <v>0</v>
      </c>
      <c r="F17" s="24">
        <f>'[5]01-10-14'!H20</f>
        <v>0</v>
      </c>
      <c r="G17" s="24">
        <f>'[5]01-10-14'!I20</f>
        <v>0</v>
      </c>
      <c r="H17" s="24">
        <f>'[5]01-10-14'!J20</f>
        <v>1000</v>
      </c>
      <c r="I17" s="82"/>
    </row>
    <row r="18" spans="1:9" x14ac:dyDescent="0.25">
      <c r="A18" s="25"/>
      <c r="B18" s="25" t="s">
        <v>39</v>
      </c>
      <c r="C18" s="54">
        <f t="shared" ref="C18:H18" si="1">SUM(C16:C17)</f>
        <v>0</v>
      </c>
      <c r="D18" s="54">
        <f t="shared" si="1"/>
        <v>0</v>
      </c>
      <c r="E18" s="54">
        <f t="shared" si="1"/>
        <v>0</v>
      </c>
      <c r="F18" s="54">
        <f t="shared" si="1"/>
        <v>0</v>
      </c>
      <c r="G18" s="54">
        <f t="shared" si="1"/>
        <v>0</v>
      </c>
      <c r="H18" s="54">
        <f t="shared" si="1"/>
        <v>1500</v>
      </c>
      <c r="I18" s="82"/>
    </row>
    <row r="19" spans="1:9" hidden="1" x14ac:dyDescent="0.25">
      <c r="A19" s="15" t="str">
        <f>'[5]01-10-14'!A22</f>
        <v xml:space="preserve"> 01-5304-10-14</v>
      </c>
      <c r="B19" s="15" t="str">
        <f>'[5]01-10-14'!B22</f>
        <v xml:space="preserve"> MACHINERY &amp; EQUIPMEN </v>
      </c>
      <c r="C19" s="24">
        <f>'[5]01-10-14'!E22</f>
        <v>0</v>
      </c>
      <c r="D19" s="24">
        <f>'[5]01-10-14'!F22</f>
        <v>0</v>
      </c>
      <c r="E19" s="24">
        <f>'[5]01-10-14'!G22</f>
        <v>0</v>
      </c>
      <c r="F19" s="24">
        <f>'[5]01-10-14'!H22</f>
        <v>0</v>
      </c>
      <c r="G19" s="24">
        <f>'[5]01-10-14'!I22</f>
        <v>0</v>
      </c>
      <c r="H19" s="24">
        <f>'[5]01-10-14'!J22</f>
        <v>0</v>
      </c>
      <c r="I19" s="82"/>
    </row>
    <row r="20" spans="1:9" x14ac:dyDescent="0.25">
      <c r="A20" s="55" t="str">
        <f>'[5]01-10-14'!A23</f>
        <v xml:space="preserve"> 01-5319-10-14</v>
      </c>
      <c r="B20" s="55" t="str">
        <f>'[5]01-10-14'!B23</f>
        <v xml:space="preserve"> SOFTWARE MAINTENANCE </v>
      </c>
      <c r="C20" s="24">
        <f>'[5]01-10-14'!E23</f>
        <v>0</v>
      </c>
      <c r="D20" s="24">
        <f>'[5]01-10-14'!F23</f>
        <v>0</v>
      </c>
      <c r="E20" s="24">
        <f>'[5]01-10-14'!G23</f>
        <v>0</v>
      </c>
      <c r="F20" s="24">
        <f>'[5]01-10-14'!H23</f>
        <v>0</v>
      </c>
      <c r="G20" s="24">
        <f>'[5]01-10-14'!I23</f>
        <v>0</v>
      </c>
      <c r="H20" s="24">
        <f>'[5]01-10-14'!J23</f>
        <v>35499</v>
      </c>
      <c r="I20" s="125"/>
    </row>
    <row r="21" spans="1:9" x14ac:dyDescent="0.25">
      <c r="A21" s="25"/>
      <c r="B21" s="25" t="s">
        <v>43</v>
      </c>
      <c r="C21" s="54">
        <f t="shared" ref="C21:H21" si="2">SUM(C19:C20)</f>
        <v>0</v>
      </c>
      <c r="D21" s="54">
        <f t="shared" si="2"/>
        <v>0</v>
      </c>
      <c r="E21" s="54">
        <f t="shared" si="2"/>
        <v>0</v>
      </c>
      <c r="F21" s="54">
        <f t="shared" si="2"/>
        <v>0</v>
      </c>
      <c r="G21" s="54">
        <f t="shared" si="2"/>
        <v>0</v>
      </c>
      <c r="H21" s="54">
        <f t="shared" si="2"/>
        <v>35499</v>
      </c>
      <c r="I21" s="82"/>
    </row>
    <row r="22" spans="1:9" x14ac:dyDescent="0.25">
      <c r="A22" s="15" t="str">
        <f>'[5]01-10-14'!A25</f>
        <v xml:space="preserve"> 01-5401-10-14</v>
      </c>
      <c r="B22" s="15" t="str">
        <f>'[5]01-10-14'!B25</f>
        <v xml:space="preserve"> COMMUNICATIONS       </v>
      </c>
      <c r="C22" s="24">
        <f>'[5]01-10-14'!E25</f>
        <v>0</v>
      </c>
      <c r="D22" s="24">
        <f>'[5]01-10-14'!F25</f>
        <v>0</v>
      </c>
      <c r="E22" s="24">
        <f>'[5]01-10-14'!G25</f>
        <v>0</v>
      </c>
      <c r="F22" s="24">
        <f>'[5]01-10-14'!H25</f>
        <v>0</v>
      </c>
      <c r="G22" s="24">
        <f>'[5]01-10-14'!I25</f>
        <v>0</v>
      </c>
      <c r="H22" s="24">
        <f>'[5]01-10-14'!J25</f>
        <v>600</v>
      </c>
      <c r="I22" s="125"/>
    </row>
    <row r="23" spans="1:9" hidden="1" x14ac:dyDescent="0.25">
      <c r="A23" s="15" t="str">
        <f>'[5]01-10-14'!A26</f>
        <v xml:space="preserve"> 01-5403-10-14</v>
      </c>
      <c r="B23" s="15" t="str">
        <f>'[5]01-10-14'!B26</f>
        <v xml:space="preserve"> GENERAL INSURANCE    </v>
      </c>
      <c r="C23" s="24">
        <f>'[5]01-10-14'!E26</f>
        <v>0</v>
      </c>
      <c r="D23" s="24">
        <f>'[5]01-10-14'!F26</f>
        <v>0</v>
      </c>
      <c r="E23" s="24">
        <f>'[5]01-10-14'!G26</f>
        <v>0</v>
      </c>
      <c r="F23" s="24">
        <f>'[5]01-10-14'!H26</f>
        <v>0</v>
      </c>
      <c r="G23" s="24">
        <f>'[5]01-10-14'!I26</f>
        <v>0</v>
      </c>
      <c r="H23" s="24">
        <f>'[5]01-10-14'!J26</f>
        <v>0</v>
      </c>
      <c r="I23" s="82"/>
    </row>
    <row r="24" spans="1:9" x14ac:dyDescent="0.25">
      <c r="A24" s="15" t="str">
        <f>'[5]01-10-14'!A27</f>
        <v xml:space="preserve"> 01-5404-10-14</v>
      </c>
      <c r="B24" s="15" t="str">
        <f>'[5]01-10-14'!B27</f>
        <v xml:space="preserve"> PROFESSIONAL FEES    </v>
      </c>
      <c r="C24" s="24">
        <f>'[5]01-10-14'!E27</f>
        <v>0</v>
      </c>
      <c r="D24" s="24">
        <f>'[5]01-10-14'!F27</f>
        <v>0</v>
      </c>
      <c r="E24" s="24">
        <f>'[5]01-10-14'!G27</f>
        <v>0</v>
      </c>
      <c r="F24" s="24">
        <f>'[5]01-10-14'!H27</f>
        <v>0</v>
      </c>
      <c r="G24" s="24">
        <f>'[5]01-10-14'!I27</f>
        <v>0</v>
      </c>
      <c r="H24" s="24">
        <f>'[5]01-10-14'!J27</f>
        <v>4760</v>
      </c>
      <c r="I24" s="82"/>
    </row>
    <row r="25" spans="1:9" x14ac:dyDescent="0.25">
      <c r="A25" s="15" t="str">
        <f>'[5]01-10-14'!A28</f>
        <v xml:space="preserve"> 01-5405-10-14</v>
      </c>
      <c r="B25" s="15" t="str">
        <f>'[5]01-10-14'!B28</f>
        <v xml:space="preserve"> ADVERTISING</v>
      </c>
      <c r="C25" s="24">
        <f>'[5]01-10-14'!E28</f>
        <v>0</v>
      </c>
      <c r="D25" s="24">
        <f>'[5]01-10-14'!F28</f>
        <v>0</v>
      </c>
      <c r="E25" s="24">
        <f>'[5]01-10-14'!G28</f>
        <v>0</v>
      </c>
      <c r="F25" s="24">
        <f>'[5]01-10-14'!H28</f>
        <v>0</v>
      </c>
      <c r="G25" s="24">
        <f>'[5]01-10-14'!I28</f>
        <v>0</v>
      </c>
      <c r="H25" s="24">
        <f>'[5]01-10-14'!J28</f>
        <v>15000</v>
      </c>
      <c r="I25" s="82"/>
    </row>
    <row r="26" spans="1:9" x14ac:dyDescent="0.25">
      <c r="A26" s="56" t="str">
        <f>'[5]01-10-14'!A29</f>
        <v xml:space="preserve"> 01-5406-10-14</v>
      </c>
      <c r="B26" s="56" t="str">
        <f>'[5]01-10-14'!B29</f>
        <v xml:space="preserve"> TRAINING             </v>
      </c>
      <c r="C26" s="24">
        <f>'[5]01-10-14'!E29</f>
        <v>0</v>
      </c>
      <c r="D26" s="24">
        <f>'[5]01-10-14'!F29</f>
        <v>0</v>
      </c>
      <c r="E26" s="24">
        <f>'[5]01-10-14'!G29</f>
        <v>0</v>
      </c>
      <c r="F26" s="24">
        <f>'[5]01-10-14'!H29</f>
        <v>0</v>
      </c>
      <c r="G26" s="24">
        <f>'[5]01-10-14'!I29</f>
        <v>0</v>
      </c>
      <c r="H26" s="24">
        <f>'[5]01-10-14'!J29</f>
        <v>4100</v>
      </c>
      <c r="I26" s="82"/>
    </row>
    <row r="27" spans="1:9" hidden="1" x14ac:dyDescent="0.25">
      <c r="A27" s="56" t="str">
        <f>'[5]01-10-14'!A30</f>
        <v xml:space="preserve"> 01-5408-10-14</v>
      </c>
      <c r="B27" s="56" t="str">
        <f>'[5]01-10-14'!B30</f>
        <v xml:space="preserve"> ELECTRIC UTILITY SER </v>
      </c>
      <c r="C27" s="24">
        <f>'[5]01-10-14'!E30</f>
        <v>0</v>
      </c>
      <c r="D27" s="24">
        <f>'[5]01-10-14'!F30</f>
        <v>0</v>
      </c>
      <c r="E27" s="24">
        <f>'[5]01-10-14'!G30</f>
        <v>0</v>
      </c>
      <c r="F27" s="24">
        <f>'[5]01-10-14'!H30</f>
        <v>0</v>
      </c>
      <c r="G27" s="24">
        <f>'[5]01-10-14'!I30</f>
        <v>0</v>
      </c>
      <c r="H27" s="24">
        <f>'[5]01-10-14'!J30</f>
        <v>0</v>
      </c>
      <c r="I27" s="82"/>
    </row>
    <row r="28" spans="1:9" x14ac:dyDescent="0.25">
      <c r="A28" s="56" t="str">
        <f>'[5]01-10-14'!A31</f>
        <v xml:space="preserve"> 01-5418-10-14</v>
      </c>
      <c r="B28" s="56" t="str">
        <f>'[5]01-10-14'!B31</f>
        <v xml:space="preserve"> AUTO ALLOWANCE       </v>
      </c>
      <c r="C28" s="24">
        <f>'[5]01-10-14'!E31</f>
        <v>0</v>
      </c>
      <c r="D28" s="24">
        <f>'[5]01-10-14'!F31</f>
        <v>0</v>
      </c>
      <c r="E28" s="24">
        <f>'[5]01-10-14'!G31</f>
        <v>0</v>
      </c>
      <c r="F28" s="24">
        <f>'[5]01-10-14'!H31</f>
        <v>0</v>
      </c>
      <c r="G28" s="24">
        <f>'[5]01-10-14'!I31</f>
        <v>0</v>
      </c>
      <c r="H28" s="24">
        <f>'[5]01-10-14'!J31</f>
        <v>8000</v>
      </c>
      <c r="I28" s="82"/>
    </row>
    <row r="29" spans="1:9" x14ac:dyDescent="0.25">
      <c r="A29" s="25"/>
      <c r="B29" s="25" t="s">
        <v>40</v>
      </c>
      <c r="C29" s="54">
        <f t="shared" ref="C29:H29" si="3">SUM(C22:C28)</f>
        <v>0</v>
      </c>
      <c r="D29" s="54">
        <f t="shared" si="3"/>
        <v>0</v>
      </c>
      <c r="E29" s="54">
        <f t="shared" si="3"/>
        <v>0</v>
      </c>
      <c r="F29" s="54">
        <f t="shared" si="3"/>
        <v>0</v>
      </c>
      <c r="G29" s="54">
        <f t="shared" si="3"/>
        <v>0</v>
      </c>
      <c r="H29" s="54">
        <f t="shared" si="3"/>
        <v>32460</v>
      </c>
      <c r="I29" s="82"/>
    </row>
    <row r="30" spans="1:9" x14ac:dyDescent="0.25">
      <c r="A30" s="15" t="str">
        <f>'[5]01-10-14'!A33</f>
        <v xml:space="preserve"> 01-5508-10-14</v>
      </c>
      <c r="B30" s="15" t="str">
        <f>'[5]01-10-14'!B33</f>
        <v xml:space="preserve"> OFFICE MACHINERY &amp; E </v>
      </c>
      <c r="C30" s="54">
        <f>'[5]01-10-14'!E33</f>
        <v>0</v>
      </c>
      <c r="D30" s="54">
        <f>'[5]01-10-14'!F33</f>
        <v>0</v>
      </c>
      <c r="E30" s="54">
        <f>'[5]01-10-14'!G33</f>
        <v>0</v>
      </c>
      <c r="F30" s="54">
        <f>'[5]01-10-14'!H33</f>
        <v>0</v>
      </c>
      <c r="G30" s="54">
        <f>'[5]01-10-14'!I33</f>
        <v>0</v>
      </c>
      <c r="H30" s="54">
        <f>'[5]01-10-14'!J33</f>
        <v>10000</v>
      </c>
      <c r="I30" s="82"/>
    </row>
    <row r="31" spans="1:9" ht="15.75" thickBot="1" x14ac:dyDescent="0.3">
      <c r="A31" s="25"/>
      <c r="B31" s="25" t="s">
        <v>50</v>
      </c>
      <c r="C31" s="54">
        <f t="shared" ref="C31:H31" si="4">SUM(C30:C30)</f>
        <v>0</v>
      </c>
      <c r="D31" s="54">
        <f t="shared" si="4"/>
        <v>0</v>
      </c>
      <c r="E31" s="54">
        <f t="shared" si="4"/>
        <v>0</v>
      </c>
      <c r="F31" s="54">
        <f t="shared" si="4"/>
        <v>0</v>
      </c>
      <c r="G31" s="54">
        <f t="shared" si="4"/>
        <v>0</v>
      </c>
      <c r="H31" s="54">
        <f t="shared" si="4"/>
        <v>10000</v>
      </c>
      <c r="I31" s="82"/>
    </row>
    <row r="32" spans="1:9" ht="15.75" hidden="1" thickBot="1" x14ac:dyDescent="0.3">
      <c r="A32" s="15" t="str">
        <f>'[5]01-10-14'!A35</f>
        <v xml:space="preserve"> 01-6508-10-14</v>
      </c>
      <c r="B32" s="15" t="str">
        <f>'[5]01-10-14'!B35</f>
        <v xml:space="preserve"> OFFICE MACHINERY &amp; E </v>
      </c>
      <c r="C32" s="54">
        <f>'[5]01-10-14'!E35</f>
        <v>0</v>
      </c>
      <c r="D32" s="54">
        <f>'[5]01-10-14'!F35</f>
        <v>0</v>
      </c>
      <c r="E32" s="54">
        <f>'[5]01-10-14'!G35</f>
        <v>0</v>
      </c>
      <c r="F32" s="54">
        <f>'[5]01-10-14'!H35</f>
        <v>0</v>
      </c>
      <c r="G32" s="54">
        <f>'[5]01-10-14'!I35</f>
        <v>0</v>
      </c>
      <c r="H32" s="54">
        <f>'[5]01-10-14'!J35</f>
        <v>0</v>
      </c>
      <c r="I32" s="82"/>
    </row>
    <row r="33" spans="1:9" ht="15.75" hidden="1" thickBot="1" x14ac:dyDescent="0.3">
      <c r="A33" s="25"/>
      <c r="B33" s="25" t="s">
        <v>51</v>
      </c>
      <c r="C33" s="54">
        <f t="shared" ref="C33:H33" si="5">SUM(C32:C32)</f>
        <v>0</v>
      </c>
      <c r="D33" s="54">
        <f t="shared" si="5"/>
        <v>0</v>
      </c>
      <c r="E33" s="54">
        <f t="shared" si="5"/>
        <v>0</v>
      </c>
      <c r="F33" s="54">
        <f t="shared" si="5"/>
        <v>0</v>
      </c>
      <c r="G33" s="54">
        <f t="shared" si="5"/>
        <v>0</v>
      </c>
      <c r="H33" s="54">
        <f t="shared" si="5"/>
        <v>0</v>
      </c>
      <c r="I33" s="82"/>
    </row>
    <row r="34" spans="1:9" ht="16.5" thickTop="1" thickBot="1" x14ac:dyDescent="0.3">
      <c r="A34" s="28"/>
      <c r="B34" s="28" t="s">
        <v>262</v>
      </c>
      <c r="C34" s="57">
        <f t="shared" ref="C34:H34" si="6">SUM(C8:C33)/2</f>
        <v>0</v>
      </c>
      <c r="D34" s="57">
        <f t="shared" si="6"/>
        <v>0</v>
      </c>
      <c r="E34" s="57">
        <f t="shared" si="6"/>
        <v>0</v>
      </c>
      <c r="F34" s="57">
        <f t="shared" si="6"/>
        <v>0</v>
      </c>
      <c r="G34" s="57">
        <f t="shared" si="6"/>
        <v>0</v>
      </c>
      <c r="H34" s="57">
        <f t="shared" si="6"/>
        <v>263940</v>
      </c>
      <c r="I34" s="125"/>
    </row>
    <row r="35" spans="1:9" ht="15.75" thickTop="1" x14ac:dyDescent="0.25">
      <c r="I35" s="125"/>
    </row>
    <row r="36" spans="1:9" x14ac:dyDescent="0.25">
      <c r="I36" s="125"/>
    </row>
    <row r="41" spans="1:9" hidden="1" x14ac:dyDescent="0.25"/>
    <row r="59" spans="1:9" x14ac:dyDescent="0.25">
      <c r="A59" s="157" t="str">
        <f>A1</f>
        <v>CITY OF GAINESVILLE</v>
      </c>
      <c r="B59" s="157"/>
      <c r="C59" s="157"/>
      <c r="D59" s="157"/>
      <c r="E59" s="157"/>
      <c r="F59" s="157"/>
      <c r="G59" s="157"/>
      <c r="H59" s="157"/>
      <c r="I59" s="157"/>
    </row>
    <row r="60" spans="1:9" x14ac:dyDescent="0.25">
      <c r="A60" s="157" t="str">
        <f>A2</f>
        <v>BUDGET 2024-2025</v>
      </c>
      <c r="B60" s="157"/>
      <c r="C60" s="157"/>
      <c r="D60" s="157"/>
      <c r="E60" s="157"/>
      <c r="F60" s="157"/>
      <c r="G60" s="157"/>
      <c r="H60" s="157"/>
      <c r="I60" s="157"/>
    </row>
    <row r="61" spans="1:9" x14ac:dyDescent="0.25">
      <c r="A61" s="157" t="str">
        <f>A3</f>
        <v>GENERAL FUND COMMUNICATIONS AND OUTREACH</v>
      </c>
      <c r="B61" s="157"/>
      <c r="C61" s="157"/>
      <c r="D61" s="157"/>
      <c r="E61" s="157"/>
      <c r="F61" s="157"/>
      <c r="G61" s="157"/>
      <c r="H61" s="157"/>
      <c r="I61" s="157"/>
    </row>
    <row r="63" spans="1:9" x14ac:dyDescent="0.25">
      <c r="B63" s="15"/>
      <c r="F63" s="86"/>
    </row>
    <row r="65" spans="2:9" x14ac:dyDescent="0.25">
      <c r="I65" s="126"/>
    </row>
    <row r="67" spans="2:9" x14ac:dyDescent="0.25">
      <c r="B67" s="15"/>
      <c r="F67" s="86"/>
    </row>
    <row r="68" spans="2:9" x14ac:dyDescent="0.25">
      <c r="B68" s="15"/>
      <c r="F68" s="86"/>
    </row>
    <row r="69" spans="2:9" x14ac:dyDescent="0.25">
      <c r="B69" s="15"/>
      <c r="F69" s="86"/>
    </row>
    <row r="70" spans="2:9" x14ac:dyDescent="0.25">
      <c r="B70" s="15"/>
      <c r="F70" s="86"/>
    </row>
    <row r="71" spans="2:9" x14ac:dyDescent="0.25">
      <c r="B71" s="15"/>
      <c r="F71" s="86"/>
    </row>
    <row r="72" spans="2:9" x14ac:dyDescent="0.25">
      <c r="B72" s="15"/>
      <c r="F72" s="86"/>
    </row>
    <row r="73" spans="2:9" x14ac:dyDescent="0.25">
      <c r="B73" s="15"/>
      <c r="F73" s="86"/>
    </row>
    <row r="74" spans="2:9" x14ac:dyDescent="0.25">
      <c r="B74" s="15"/>
      <c r="F74" s="86"/>
    </row>
    <row r="75" spans="2:9" x14ac:dyDescent="0.25">
      <c r="B75" s="15"/>
      <c r="F75" s="86"/>
    </row>
    <row r="76" spans="2:9" x14ac:dyDescent="0.25">
      <c r="B76" s="15"/>
      <c r="F76" s="86"/>
    </row>
    <row r="77" spans="2:9" x14ac:dyDescent="0.25">
      <c r="B77" s="15"/>
      <c r="F77" s="86"/>
    </row>
    <row r="78" spans="2:9" x14ac:dyDescent="0.25">
      <c r="B78" s="15"/>
      <c r="F78" s="86"/>
    </row>
    <row r="79" spans="2:9" x14ac:dyDescent="0.25">
      <c r="B79" s="15"/>
      <c r="F79" s="86"/>
    </row>
    <row r="80" spans="2:9" x14ac:dyDescent="0.25">
      <c r="B80" s="15"/>
      <c r="F80" s="86"/>
    </row>
    <row r="81" spans="1:9" x14ac:dyDescent="0.25">
      <c r="B81" s="15"/>
      <c r="F81" s="86"/>
    </row>
    <row r="82" spans="1:9" x14ac:dyDescent="0.25">
      <c r="B82" s="15"/>
      <c r="F82" s="86"/>
    </row>
    <row r="83" spans="1:9" x14ac:dyDescent="0.25">
      <c r="B83" s="15"/>
      <c r="F83" s="86"/>
    </row>
    <row r="84" spans="1:9" ht="15.75" thickBot="1" x14ac:dyDescent="0.3">
      <c r="B84" s="15"/>
      <c r="F84" s="86"/>
    </row>
    <row r="85" spans="1:9" ht="16.5" thickTop="1" thickBot="1" x14ac:dyDescent="0.3">
      <c r="A85" s="158" t="s">
        <v>263</v>
      </c>
      <c r="B85" s="159"/>
      <c r="C85" s="159"/>
      <c r="D85" s="159"/>
      <c r="E85" s="159"/>
      <c r="F85" s="159"/>
      <c r="G85" s="159"/>
      <c r="H85" s="160"/>
      <c r="I85" s="123"/>
    </row>
    <row r="86" spans="1:9" ht="15.75" thickTop="1" x14ac:dyDescent="0.25">
      <c r="B86" s="127"/>
      <c r="C86" s="21"/>
      <c r="D86" s="21" t="str">
        <f>D5</f>
        <v>2022-23</v>
      </c>
      <c r="E86" s="21" t="str">
        <f>E5</f>
        <v>2023-24</v>
      </c>
      <c r="F86" s="21" t="str">
        <f>F5</f>
        <v>2023-24</v>
      </c>
      <c r="G86" s="21" t="str">
        <f>G5</f>
        <v>2023-24</v>
      </c>
      <c r="H86" s="21" t="str">
        <f>H5</f>
        <v>2024-25</v>
      </c>
      <c r="I86" s="123"/>
    </row>
    <row r="87" spans="1:9" x14ac:dyDescent="0.25">
      <c r="B87" s="127"/>
      <c r="C87" s="21"/>
      <c r="D87" s="21" t="str">
        <f>D6</f>
        <v>ACTUAL</v>
      </c>
      <c r="E87" s="21" t="str">
        <f>E6</f>
        <v>ADOPTED</v>
      </c>
      <c r="F87" s="21" t="str">
        <f t="shared" ref="F87:H88" si="7">F6</f>
        <v>ACTUAL</v>
      </c>
      <c r="G87" s="21" t="str">
        <f t="shared" si="7"/>
        <v xml:space="preserve"> REVISED </v>
      </c>
      <c r="H87" s="21" t="str">
        <f t="shared" si="7"/>
        <v>PROPOSED</v>
      </c>
      <c r="I87" s="124"/>
    </row>
    <row r="88" spans="1:9" ht="15.75" thickBot="1" x14ac:dyDescent="0.3">
      <c r="B88" s="128" t="s">
        <v>264</v>
      </c>
      <c r="C88" s="23"/>
      <c r="D88" s="129"/>
      <c r="E88" s="129"/>
      <c r="F88" s="130" t="str">
        <f t="shared" si="7"/>
        <v>SIX MONTHS</v>
      </c>
      <c r="G88" s="130" t="str">
        <f t="shared" si="7"/>
        <v xml:space="preserve"> BUDGET</v>
      </c>
      <c r="H88" s="130" t="str">
        <f t="shared" si="7"/>
        <v xml:space="preserve"> BUDGET</v>
      </c>
      <c r="I88" s="131"/>
    </row>
    <row r="89" spans="1:9" ht="15.75" thickTop="1" x14ac:dyDescent="0.25">
      <c r="B89" s="14" t="s">
        <v>265</v>
      </c>
      <c r="D89" s="132">
        <f>D15</f>
        <v>0</v>
      </c>
      <c r="E89" s="132">
        <f>E15</f>
        <v>0</v>
      </c>
      <c r="F89" s="132">
        <f>F15</f>
        <v>0</v>
      </c>
      <c r="G89" s="132">
        <f>G15</f>
        <v>0</v>
      </c>
      <c r="H89" s="132">
        <f>H15</f>
        <v>184481</v>
      </c>
      <c r="I89" s="131"/>
    </row>
    <row r="90" spans="1:9" x14ac:dyDescent="0.25">
      <c r="B90" s="14" t="s">
        <v>266</v>
      </c>
      <c r="D90" s="132">
        <f>D18</f>
        <v>0</v>
      </c>
      <c r="E90" s="132">
        <f>E18</f>
        <v>0</v>
      </c>
      <c r="F90" s="132">
        <f>F18</f>
        <v>0</v>
      </c>
      <c r="G90" s="132">
        <f>G18</f>
        <v>0</v>
      </c>
      <c r="H90" s="132">
        <f>H18</f>
        <v>1500</v>
      </c>
      <c r="I90" s="131"/>
    </row>
    <row r="91" spans="1:9" x14ac:dyDescent="0.25">
      <c r="B91" s="14" t="s">
        <v>267</v>
      </c>
      <c r="D91" s="132">
        <f>D21</f>
        <v>0</v>
      </c>
      <c r="E91" s="132">
        <f>E21</f>
        <v>0</v>
      </c>
      <c r="F91" s="132">
        <f>F21</f>
        <v>0</v>
      </c>
      <c r="G91" s="132">
        <f>G21</f>
        <v>0</v>
      </c>
      <c r="H91" s="132">
        <f>H21</f>
        <v>35499</v>
      </c>
      <c r="I91" s="131"/>
    </row>
    <row r="92" spans="1:9" x14ac:dyDescent="0.25">
      <c r="B92" s="14" t="s">
        <v>268</v>
      </c>
      <c r="D92" s="132">
        <f>D29</f>
        <v>0</v>
      </c>
      <c r="E92" s="132">
        <f>E29</f>
        <v>0</v>
      </c>
      <c r="F92" s="132">
        <f>F29</f>
        <v>0</v>
      </c>
      <c r="G92" s="132">
        <f>G29</f>
        <v>0</v>
      </c>
      <c r="H92" s="132">
        <f>H29</f>
        <v>32460</v>
      </c>
      <c r="I92" s="131"/>
    </row>
    <row r="93" spans="1:9" x14ac:dyDescent="0.25">
      <c r="B93" s="14" t="s">
        <v>269</v>
      </c>
      <c r="D93" s="132">
        <f>D31</f>
        <v>0</v>
      </c>
      <c r="E93" s="132">
        <f>E31</f>
        <v>0</v>
      </c>
      <c r="F93" s="132">
        <f>F31</f>
        <v>0</v>
      </c>
      <c r="G93" s="132">
        <f>G31</f>
        <v>0</v>
      </c>
      <c r="H93" s="132">
        <f>H31</f>
        <v>10000</v>
      </c>
      <c r="I93" s="131"/>
    </row>
    <row r="94" spans="1:9" ht="15.75" thickBot="1" x14ac:dyDescent="0.3">
      <c r="B94" s="14" t="s">
        <v>270</v>
      </c>
      <c r="D94" s="132">
        <f>D33</f>
        <v>0</v>
      </c>
      <c r="E94" s="132">
        <f>E33</f>
        <v>0</v>
      </c>
      <c r="F94" s="132">
        <f>F33</f>
        <v>0</v>
      </c>
      <c r="G94" s="132">
        <f>G33</f>
        <v>0</v>
      </c>
      <c r="H94" s="132">
        <f>H33</f>
        <v>0</v>
      </c>
      <c r="I94" s="133"/>
    </row>
    <row r="95" spans="1:9" ht="16.5" thickTop="1" thickBot="1" x14ac:dyDescent="0.3">
      <c r="B95" s="28" t="s">
        <v>271</v>
      </c>
      <c r="C95" s="134"/>
      <c r="D95" s="57">
        <f>SUM(D89:D94)</f>
        <v>0</v>
      </c>
      <c r="E95" s="57">
        <f>SUM(E89:E94)</f>
        <v>0</v>
      </c>
      <c r="F95" s="57">
        <f>SUM(F89:F94)</f>
        <v>0</v>
      </c>
      <c r="G95" s="57">
        <f>SUM(G89:G94)</f>
        <v>0</v>
      </c>
      <c r="H95" s="57">
        <f>SUM(H89:H94)</f>
        <v>263940</v>
      </c>
      <c r="I95" s="133"/>
    </row>
    <row r="96" spans="1:9" ht="15.75" hidden="1" thickTop="1" x14ac:dyDescent="0.25">
      <c r="A96" s="103"/>
      <c r="B96" s="133"/>
      <c r="C96" s="133"/>
      <c r="D96" s="133"/>
      <c r="E96" s="133"/>
      <c r="F96" s="133"/>
      <c r="G96" s="133"/>
      <c r="I96" s="133"/>
    </row>
    <row r="97" spans="1:33" ht="16.5" hidden="1" thickTop="1" thickBot="1" x14ac:dyDescent="0.3">
      <c r="A97" s="135" t="s">
        <v>272</v>
      </c>
      <c r="B97" s="136"/>
      <c r="C97" s="136"/>
      <c r="D97" s="136"/>
      <c r="E97" s="136"/>
      <c r="F97" s="136"/>
      <c r="G97" s="137"/>
      <c r="I97" s="133"/>
    </row>
    <row r="98" spans="1:33" ht="15.75" hidden="1" thickTop="1" x14ac:dyDescent="0.25">
      <c r="A98" s="138"/>
      <c r="B98" s="21"/>
      <c r="C98" s="21" t="s">
        <v>106</v>
      </c>
      <c r="D98" s="21" t="s">
        <v>106</v>
      </c>
      <c r="E98" s="21" t="str">
        <f>D98</f>
        <v>ACTUAL</v>
      </c>
      <c r="F98" s="21" t="str">
        <f>'[5]01-10-14'!G43</f>
        <v>BUDGETED</v>
      </c>
      <c r="G98" s="21" t="s">
        <v>108</v>
      </c>
      <c r="I98" s="133"/>
      <c r="K98" s="12"/>
      <c r="L98" s="11"/>
      <c r="M98" s="11"/>
      <c r="N98" s="11"/>
      <c r="O98" s="11"/>
      <c r="P98" s="11"/>
      <c r="Q98" s="11"/>
    </row>
    <row r="99" spans="1:33" ht="16.5" hidden="1" thickTop="1" thickBot="1" x14ac:dyDescent="0.3">
      <c r="A99" s="139"/>
      <c r="B99" s="140"/>
      <c r="C99" s="141" t="s">
        <v>273</v>
      </c>
      <c r="D99" s="141" t="s">
        <v>274</v>
      </c>
      <c r="E99" s="141" t="s">
        <v>275</v>
      </c>
      <c r="F99" s="141" t="s">
        <v>276</v>
      </c>
      <c r="G99" s="141" t="s">
        <v>277</v>
      </c>
      <c r="I99" s="133"/>
      <c r="K99" s="102"/>
      <c r="L99" s="111"/>
      <c r="M99" s="111"/>
      <c r="N99" s="111"/>
      <c r="O99" s="111"/>
      <c r="P99" s="111"/>
      <c r="Q99" s="111"/>
    </row>
    <row r="100" spans="1:33" ht="15.75" hidden="1" thickTop="1" x14ac:dyDescent="0.25">
      <c r="A100" s="52">
        <f>'[5]01-10-14'!B46</f>
        <v>0</v>
      </c>
      <c r="B100" s="52"/>
      <c r="C100" s="52">
        <f>'[5]01-10-14'!D46</f>
        <v>0</v>
      </c>
      <c r="D100" s="52">
        <f>'[5]01-10-14'!D46</f>
        <v>0</v>
      </c>
      <c r="E100" s="52">
        <f>'[5]01-10-14'!E46</f>
        <v>0</v>
      </c>
      <c r="F100" s="52">
        <f>'[5]01-10-14'!F46</f>
        <v>0</v>
      </c>
      <c r="G100" s="52">
        <f>'[5]01-10-14'!H46</f>
        <v>0</v>
      </c>
      <c r="I100" s="133"/>
      <c r="K100" s="102"/>
      <c r="L100" s="108"/>
      <c r="M100" s="142"/>
      <c r="N100" s="142"/>
      <c r="O100" s="142"/>
      <c r="P100" s="142"/>
      <c r="Q100" s="142"/>
      <c r="R100" s="143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</row>
    <row r="101" spans="1:33" ht="15.75" hidden="1" thickTop="1" x14ac:dyDescent="0.25">
      <c r="A101" s="52">
        <f>'[5]01-10-14'!B47</f>
        <v>0</v>
      </c>
      <c r="B101" s="52"/>
      <c r="C101" s="52">
        <f>'[5]01-10-14'!D47</f>
        <v>0</v>
      </c>
      <c r="D101" s="52">
        <f>'[5]01-10-14'!D47</f>
        <v>0</v>
      </c>
      <c r="E101" s="52">
        <f>'[5]01-10-14'!E47</f>
        <v>0</v>
      </c>
      <c r="F101" s="52">
        <f>'[5]01-10-14'!F47</f>
        <v>0</v>
      </c>
      <c r="G101" s="52">
        <f>'[5]01-10-14'!H47</f>
        <v>0</v>
      </c>
      <c r="I101" s="133"/>
      <c r="K101" s="102"/>
      <c r="L101" s="102"/>
      <c r="M101" s="102"/>
      <c r="N101" s="102"/>
      <c r="O101" s="102"/>
      <c r="P101" s="102"/>
      <c r="Q101" s="145"/>
      <c r="R101" s="143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</row>
    <row r="102" spans="1:33" ht="15.75" hidden="1" thickTop="1" x14ac:dyDescent="0.25">
      <c r="A102" s="52">
        <f>'[5]01-10-14'!B48</f>
        <v>0</v>
      </c>
      <c r="B102" s="52"/>
      <c r="C102" s="52">
        <f>'[5]01-10-14'!D48</f>
        <v>0</v>
      </c>
      <c r="D102" s="52">
        <f>'[5]01-10-14'!D48</f>
        <v>0</v>
      </c>
      <c r="E102" s="52">
        <f>'[5]01-10-14'!E48</f>
        <v>0</v>
      </c>
      <c r="F102" s="52">
        <f>'[5]01-10-14'!F48</f>
        <v>0</v>
      </c>
      <c r="G102" s="52">
        <f>'[5]01-10-14'!H48</f>
        <v>0</v>
      </c>
      <c r="I102" s="133"/>
      <c r="K102" s="102"/>
      <c r="L102" s="102"/>
      <c r="M102" s="102"/>
      <c r="N102" s="102"/>
      <c r="O102" s="102"/>
      <c r="P102" s="102"/>
      <c r="Q102" s="98"/>
    </row>
    <row r="103" spans="1:33" ht="15.75" hidden="1" thickTop="1" x14ac:dyDescent="0.25">
      <c r="A103" s="52">
        <f>'[5]01-10-14'!B49</f>
        <v>0</v>
      </c>
      <c r="B103" s="52"/>
      <c r="C103" s="52">
        <f>'[5]01-10-14'!D49</f>
        <v>0</v>
      </c>
      <c r="D103" s="52">
        <f>'[5]01-10-14'!D49</f>
        <v>0</v>
      </c>
      <c r="E103" s="52">
        <f>'[5]01-10-14'!E49</f>
        <v>0</v>
      </c>
      <c r="F103" s="52">
        <f>'[5]01-10-14'!F49</f>
        <v>0</v>
      </c>
      <c r="G103" s="52">
        <f>'[5]01-10-14'!H49</f>
        <v>0</v>
      </c>
      <c r="I103" s="133"/>
      <c r="K103" s="102"/>
      <c r="L103" s="102"/>
      <c r="M103" s="102"/>
      <c r="N103" s="102"/>
      <c r="O103" s="102"/>
      <c r="P103" s="102"/>
      <c r="Q103" s="98"/>
    </row>
    <row r="104" spans="1:33" ht="15.75" hidden="1" thickTop="1" x14ac:dyDescent="0.25">
      <c r="A104" s="52">
        <f>'[5]01-10-14'!B50</f>
        <v>0</v>
      </c>
      <c r="B104" s="52"/>
      <c r="C104" s="52">
        <f>'[5]01-10-14'!D50</f>
        <v>0</v>
      </c>
      <c r="D104" s="52">
        <f>'[5]01-10-14'!D50</f>
        <v>0</v>
      </c>
      <c r="E104" s="52">
        <f>'[5]01-10-14'!E50</f>
        <v>0</v>
      </c>
      <c r="F104" s="52">
        <f>'[5]01-10-14'!F50</f>
        <v>0</v>
      </c>
      <c r="G104" s="52">
        <f>'[5]01-10-14'!H50</f>
        <v>0</v>
      </c>
      <c r="I104" s="133"/>
      <c r="K104" s="102"/>
      <c r="L104" s="102"/>
      <c r="M104" s="102"/>
      <c r="N104" s="102"/>
      <c r="O104" s="102"/>
      <c r="P104" s="102"/>
      <c r="Q104" s="98"/>
    </row>
    <row r="105" spans="1:33" ht="15.75" hidden="1" thickTop="1" x14ac:dyDescent="0.25">
      <c r="A105" s="52">
        <f>'[5]01-10-14'!B51</f>
        <v>0</v>
      </c>
      <c r="B105" s="52"/>
      <c r="C105" s="52">
        <f>'[5]01-10-14'!D51</f>
        <v>0</v>
      </c>
      <c r="D105" s="52">
        <f>'[5]01-10-14'!D51</f>
        <v>0</v>
      </c>
      <c r="E105" s="52">
        <f>'[5]01-10-14'!E51</f>
        <v>0</v>
      </c>
      <c r="F105" s="52">
        <f>'[5]01-10-14'!F51</f>
        <v>0</v>
      </c>
      <c r="G105" s="52">
        <f>'[5]01-10-14'!H51</f>
        <v>0</v>
      </c>
      <c r="I105" s="133"/>
      <c r="K105" s="102"/>
      <c r="L105" s="102"/>
      <c r="M105" s="102"/>
      <c r="N105" s="102"/>
      <c r="O105" s="102"/>
      <c r="P105" s="102"/>
      <c r="Q105" s="98"/>
    </row>
    <row r="106" spans="1:33" ht="15.75" hidden="1" thickTop="1" x14ac:dyDescent="0.25">
      <c r="A106" s="52">
        <f>'[5]01-10-14'!B52</f>
        <v>0</v>
      </c>
      <c r="B106" s="52"/>
      <c r="C106" s="52">
        <f>'[5]01-10-14'!D52</f>
        <v>0</v>
      </c>
      <c r="D106" s="52">
        <f>'[5]01-10-14'!D52</f>
        <v>0</v>
      </c>
      <c r="E106" s="52">
        <f>'[5]01-10-14'!E52</f>
        <v>0</v>
      </c>
      <c r="F106" s="52">
        <f>'[5]01-10-14'!F52</f>
        <v>0</v>
      </c>
      <c r="G106" s="52">
        <f>'[5]01-10-14'!H52</f>
        <v>0</v>
      </c>
      <c r="I106" s="146"/>
      <c r="K106" s="102"/>
      <c r="L106" s="102"/>
      <c r="M106" s="102"/>
      <c r="N106" s="102"/>
      <c r="O106" s="102"/>
      <c r="P106" s="102"/>
      <c r="Q106" s="98"/>
    </row>
    <row r="107" spans="1:33" ht="15.75" hidden="1" thickTop="1" x14ac:dyDescent="0.25">
      <c r="A107" s="52">
        <f>'[5]01-10-14'!B53</f>
        <v>0</v>
      </c>
      <c r="B107" s="52"/>
      <c r="C107" s="52">
        <f>'[5]01-10-14'!D53</f>
        <v>0</v>
      </c>
      <c r="D107" s="52">
        <f>'[5]01-10-14'!D53</f>
        <v>0</v>
      </c>
      <c r="E107" s="52">
        <f>'[5]01-10-14'!E53</f>
        <v>0</v>
      </c>
      <c r="F107" s="52">
        <f>'[5]01-10-14'!F53</f>
        <v>0</v>
      </c>
      <c r="G107" s="52">
        <f>'[5]01-10-14'!H53</f>
        <v>0</v>
      </c>
      <c r="I107" s="146"/>
      <c r="K107" s="102"/>
      <c r="L107" s="102"/>
      <c r="M107" s="102"/>
      <c r="N107" s="102"/>
      <c r="O107" s="102"/>
      <c r="P107" s="102"/>
      <c r="Q107" s="98"/>
    </row>
    <row r="108" spans="1:33" ht="15.75" hidden="1" thickTop="1" x14ac:dyDescent="0.25">
      <c r="A108" s="52">
        <f>'[5]01-10-14'!B54</f>
        <v>0</v>
      </c>
      <c r="B108" s="52"/>
      <c r="C108" s="52">
        <f>'[5]01-10-14'!D54</f>
        <v>0</v>
      </c>
      <c r="D108" s="52">
        <f>'[5]01-10-14'!D54</f>
        <v>0</v>
      </c>
      <c r="E108" s="52">
        <f>'[5]01-10-14'!E54</f>
        <v>0</v>
      </c>
      <c r="F108" s="52">
        <f>'[5]01-10-14'!F54</f>
        <v>0</v>
      </c>
      <c r="G108" s="52">
        <f>'[5]01-10-14'!H54</f>
        <v>0</v>
      </c>
      <c r="I108" s="146"/>
      <c r="K108" s="102"/>
      <c r="L108" s="102"/>
      <c r="M108" s="102"/>
      <c r="N108" s="102"/>
      <c r="O108" s="102"/>
      <c r="P108" s="102"/>
      <c r="Q108" s="98"/>
    </row>
    <row r="109" spans="1:33" ht="15.75" hidden="1" thickTop="1" x14ac:dyDescent="0.25">
      <c r="A109" s="52">
        <f>'[5]01-10-14'!B55</f>
        <v>0</v>
      </c>
      <c r="B109" s="52"/>
      <c r="C109" s="52">
        <f>'[5]01-10-14'!D55</f>
        <v>0</v>
      </c>
      <c r="D109" s="52">
        <f>'[5]01-10-14'!D55</f>
        <v>0</v>
      </c>
      <c r="E109" s="52">
        <f>'[5]01-10-14'!E55</f>
        <v>0</v>
      </c>
      <c r="F109" s="52">
        <f>'[5]01-10-14'!F55</f>
        <v>0</v>
      </c>
      <c r="G109" s="52">
        <f>'[5]01-10-14'!H55</f>
        <v>0</v>
      </c>
      <c r="I109" s="146"/>
      <c r="K109" s="102"/>
      <c r="L109" s="102"/>
      <c r="M109" s="102"/>
      <c r="N109" s="102"/>
      <c r="O109" s="102"/>
      <c r="P109" s="102"/>
      <c r="Q109" s="98"/>
    </row>
    <row r="110" spans="1:33" ht="15.75" hidden="1" thickTop="1" x14ac:dyDescent="0.25">
      <c r="A110" s="52">
        <f>'[5]01-10-14'!B56</f>
        <v>0</v>
      </c>
      <c r="B110" s="52"/>
      <c r="C110" s="52">
        <f>'[5]01-10-14'!D56</f>
        <v>0</v>
      </c>
      <c r="D110" s="52">
        <f>'[5]01-10-14'!D56</f>
        <v>0</v>
      </c>
      <c r="E110" s="52">
        <f>'[5]01-10-14'!E56</f>
        <v>0</v>
      </c>
      <c r="F110" s="52">
        <f>'[5]01-10-14'!F56</f>
        <v>0</v>
      </c>
      <c r="G110" s="52">
        <f>'[5]01-10-14'!H56</f>
        <v>0</v>
      </c>
      <c r="I110" s="146"/>
      <c r="K110" s="102"/>
      <c r="L110" s="11"/>
      <c r="M110" s="11"/>
      <c r="N110" s="11"/>
      <c r="O110" s="98"/>
      <c r="P110" s="98"/>
      <c r="Q110" s="98"/>
    </row>
    <row r="111" spans="1:33" ht="15.75" hidden="1" thickTop="1" x14ac:dyDescent="0.25">
      <c r="A111" s="52">
        <f>'[5]01-10-14'!B57</f>
        <v>0</v>
      </c>
      <c r="B111" s="52"/>
      <c r="C111" s="52">
        <f>'[5]01-10-14'!D57</f>
        <v>0</v>
      </c>
      <c r="D111" s="52">
        <f>'[5]01-10-14'!D57</f>
        <v>0</v>
      </c>
      <c r="E111" s="52">
        <f>'[5]01-10-14'!E57</f>
        <v>0</v>
      </c>
      <c r="F111" s="52">
        <f>'[5]01-10-14'!F57</f>
        <v>0</v>
      </c>
      <c r="G111" s="52">
        <f>'[5]01-10-14'!H57</f>
        <v>0</v>
      </c>
      <c r="I111" s="146"/>
      <c r="K111" s="102"/>
      <c r="L111" s="11"/>
      <c r="M111" s="11"/>
      <c r="N111" s="11"/>
      <c r="O111" s="98"/>
      <c r="P111" s="98"/>
      <c r="Q111" s="98"/>
    </row>
    <row r="112" spans="1:33" ht="16.5" thickTop="1" thickBot="1" x14ac:dyDescent="0.3">
      <c r="A112" s="13"/>
      <c r="B112" s="131"/>
      <c r="C112" s="131"/>
      <c r="D112" s="146"/>
      <c r="E112" s="146"/>
      <c r="F112" s="90"/>
      <c r="G112" s="90"/>
      <c r="I112" s="146"/>
      <c r="K112" s="147"/>
      <c r="L112" s="11"/>
      <c r="M112" s="11"/>
      <c r="N112" s="11"/>
      <c r="O112" s="98"/>
      <c r="P112" s="98"/>
      <c r="Q112" s="98"/>
    </row>
    <row r="113" spans="1:17" ht="16.5" thickTop="1" thickBot="1" x14ac:dyDescent="0.3">
      <c r="A113" s="158" t="s">
        <v>278</v>
      </c>
      <c r="B113" s="159"/>
      <c r="C113" s="159"/>
      <c r="D113" s="159"/>
      <c r="E113" s="159"/>
      <c r="F113" s="159"/>
      <c r="G113" s="159"/>
      <c r="H113" s="160"/>
      <c r="I113" s="146"/>
      <c r="K113" s="147"/>
      <c r="L113" s="11"/>
      <c r="M113" s="11"/>
      <c r="N113" s="11"/>
      <c r="O113" s="98"/>
      <c r="P113" s="98"/>
      <c r="Q113" s="98"/>
    </row>
    <row r="114" spans="1:17" ht="15.75" thickTop="1" x14ac:dyDescent="0.25">
      <c r="C114" s="21"/>
      <c r="D114" s="21" t="s">
        <v>106</v>
      </c>
      <c r="E114" s="21" t="s">
        <v>106</v>
      </c>
      <c r="F114" s="21" t="s">
        <v>106</v>
      </c>
      <c r="G114" s="48" t="str">
        <f>F98</f>
        <v>BUDGETED</v>
      </c>
      <c r="H114" s="48" t="str">
        <f>H6</f>
        <v>PROPOSED</v>
      </c>
      <c r="I114" s="146"/>
      <c r="K114" s="11"/>
      <c r="L114" s="11"/>
      <c r="M114" s="11"/>
      <c r="N114" s="98"/>
      <c r="O114" s="98"/>
      <c r="P114" s="98"/>
      <c r="Q114" s="98"/>
    </row>
    <row r="115" spans="1:17" ht="15.75" thickBot="1" x14ac:dyDescent="0.3">
      <c r="B115" s="148" t="s">
        <v>279</v>
      </c>
      <c r="C115" s="140"/>
      <c r="D115" s="149">
        <f>'[5]01-10-14'!D44</f>
        <v>2021</v>
      </c>
      <c r="E115" s="149">
        <f>'[5]01-10-14'!E44</f>
        <v>2022</v>
      </c>
      <c r="F115" s="149">
        <f>'[5]01-10-14'!F44</f>
        <v>2023</v>
      </c>
      <c r="G115" s="149">
        <f>'[5]01-10-14'!G44</f>
        <v>2024</v>
      </c>
      <c r="H115" s="149">
        <f>'[5]01-10-14'!H44</f>
        <v>2025</v>
      </c>
      <c r="I115" s="146"/>
      <c r="K115" s="12"/>
      <c r="L115" s="11"/>
      <c r="M115" s="98"/>
      <c r="N115" s="98"/>
      <c r="O115" s="98"/>
      <c r="P115" s="98"/>
      <c r="Q115" s="98"/>
    </row>
    <row r="116" spans="1:17" ht="15.75" thickTop="1" x14ac:dyDescent="0.25">
      <c r="B116" s="73" t="str">
        <f>'[5]01-10-14'!B62</f>
        <v>COMMUNICATIONS AND OUTREACH</v>
      </c>
      <c r="C116" s="36"/>
      <c r="D116" s="36"/>
      <c r="E116" s="36"/>
      <c r="F116" s="82"/>
      <c r="G116" s="90"/>
      <c r="H116" s="90"/>
      <c r="I116" s="146"/>
      <c r="K116" s="12"/>
      <c r="L116" s="111"/>
      <c r="M116" s="111"/>
      <c r="N116" s="111"/>
      <c r="O116" s="111"/>
      <c r="P116" s="111"/>
      <c r="Q116" s="111"/>
    </row>
    <row r="117" spans="1:17" ht="15.75" thickBot="1" x14ac:dyDescent="0.3">
      <c r="B117" s="150" t="str">
        <f>'[5]01-10-14'!B63</f>
        <v>COMMUNICATIONS AND OUTREACH DIRECTOR</v>
      </c>
      <c r="C117" s="151"/>
      <c r="D117" s="152">
        <f>'[5]01-10-14'!D63</f>
        <v>1</v>
      </c>
      <c r="E117" s="152">
        <f>'[5]01-10-14'!D63</f>
        <v>1</v>
      </c>
      <c r="F117" s="152">
        <f>'[5]01-10-14'!E63</f>
        <v>1</v>
      </c>
      <c r="G117" s="152">
        <f>'[5]01-10-14'!F63</f>
        <v>1</v>
      </c>
      <c r="H117" s="152">
        <f>'[5]01-10-14'!G63</f>
        <v>1</v>
      </c>
      <c r="K117" s="102"/>
      <c r="L117" s="102"/>
      <c r="M117" s="102"/>
      <c r="N117" s="102"/>
      <c r="O117" s="153"/>
      <c r="P117" s="153"/>
      <c r="Q117" s="153"/>
    </row>
    <row r="118" spans="1:17" ht="15.75" thickTop="1" x14ac:dyDescent="0.25">
      <c r="B118" s="73" t="str">
        <f>'[5]01-10-14'!B65</f>
        <v>TOTAL COMMUNICATIONS AND OUTREACH</v>
      </c>
      <c r="C118" s="36"/>
      <c r="D118" s="154">
        <f>SUM(D117)</f>
        <v>1</v>
      </c>
      <c r="E118" s="154">
        <f>SUM(E117)</f>
        <v>1</v>
      </c>
      <c r="F118" s="154">
        <f>SUM(F117)</f>
        <v>1</v>
      </c>
      <c r="G118" s="154">
        <f>SUM(G117)</f>
        <v>1</v>
      </c>
      <c r="H118" s="154">
        <f>SUM(H117)</f>
        <v>1</v>
      </c>
      <c r="K118" s="102"/>
      <c r="L118" s="102"/>
      <c r="M118" s="102"/>
      <c r="N118" s="102"/>
      <c r="O118" s="153"/>
      <c r="P118" s="153"/>
      <c r="Q118" s="153"/>
    </row>
    <row r="119" spans="1:17" x14ac:dyDescent="0.25">
      <c r="A119" s="73"/>
      <c r="B119" s="15"/>
      <c r="F119" s="86"/>
      <c r="K119" s="102"/>
      <c r="L119" s="102"/>
      <c r="M119" s="102"/>
      <c r="N119" s="102"/>
      <c r="O119" s="153"/>
      <c r="P119" s="153"/>
      <c r="Q119" s="153"/>
    </row>
    <row r="120" spans="1:17" x14ac:dyDescent="0.25">
      <c r="B120" s="15"/>
      <c r="F120" s="86"/>
      <c r="K120" s="11"/>
      <c r="L120" s="11"/>
      <c r="M120" s="11"/>
      <c r="N120" s="11"/>
      <c r="O120" s="98"/>
      <c r="P120" s="98"/>
      <c r="Q120" s="98"/>
    </row>
    <row r="121" spans="1:17" x14ac:dyDescent="0.25">
      <c r="B121" s="15"/>
      <c r="F121" s="86"/>
    </row>
    <row r="128" spans="1:17" x14ac:dyDescent="0.25">
      <c r="I128" s="154"/>
    </row>
  </sheetData>
  <mergeCells count="5">
    <mergeCell ref="A59:I59"/>
    <mergeCell ref="A60:I60"/>
    <mergeCell ref="A61:I61"/>
    <mergeCell ref="A85:H85"/>
    <mergeCell ref="A113:H1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G32" sqref="G32"/>
    </sheetView>
  </sheetViews>
  <sheetFormatPr defaultRowHeight="15" x14ac:dyDescent="0.25"/>
  <cols>
    <col min="1" max="1" width="23.28515625" bestFit="1" customWidth="1"/>
    <col min="2" max="2" width="20.7109375" bestFit="1" customWidth="1"/>
    <col min="3" max="3" width="8" bestFit="1" customWidth="1"/>
    <col min="4" max="4" width="7.5703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6" t="s">
        <v>0</v>
      </c>
      <c r="B1" s="19"/>
      <c r="C1" s="18"/>
      <c r="D1" s="18"/>
      <c r="E1" s="18"/>
      <c r="F1" s="18"/>
      <c r="G1" s="83"/>
      <c r="H1" s="83"/>
    </row>
    <row r="2" spans="1:8" x14ac:dyDescent="0.25">
      <c r="A2" s="30" t="str">
        <f>'[2]01-10-15'!A4</f>
        <v>BUDGET 2024-2025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">
        <v>42</v>
      </c>
      <c r="B3" s="19"/>
      <c r="C3" s="18"/>
      <c r="D3" s="18"/>
      <c r="E3" s="18"/>
      <c r="F3" s="18"/>
      <c r="G3" s="83"/>
      <c r="H3" s="84"/>
    </row>
    <row r="4" spans="1:8" x14ac:dyDescent="0.25">
      <c r="A4" s="14"/>
      <c r="B4" s="14"/>
      <c r="C4" s="15"/>
      <c r="D4" s="15"/>
      <c r="E4" s="15"/>
      <c r="F4" s="15"/>
      <c r="G4" s="86"/>
      <c r="H4" s="82"/>
    </row>
    <row r="5" spans="1:8" x14ac:dyDescent="0.25">
      <c r="A5" s="20" t="s">
        <v>35</v>
      </c>
      <c r="B5" s="20" t="s">
        <v>36</v>
      </c>
      <c r="C5" s="31" t="str">
        <f>[1]Sheet1!F2</f>
        <v>2022-23</v>
      </c>
      <c r="D5" s="31" t="str">
        <f>[1]Sheet1!G2</f>
        <v>2022-23</v>
      </c>
      <c r="E5" s="31" t="str">
        <f>[1]Sheet1!H2</f>
        <v>2023-24</v>
      </c>
      <c r="F5" s="31" t="str">
        <f>[1]Sheet1!I2</f>
        <v>2023-24</v>
      </c>
      <c r="G5" s="31" t="str">
        <f>[1]Sheet1!J2</f>
        <v>2023-24</v>
      </c>
      <c r="H5" s="31" t="str">
        <f>[1]Sheet1!K2</f>
        <v>2024-25</v>
      </c>
    </row>
    <row r="6" spans="1:8" x14ac:dyDescent="0.25">
      <c r="A6" s="20" t="s">
        <v>37</v>
      </c>
      <c r="B6" s="20"/>
      <c r="C6" s="31" t="str">
        <f>[1]Sheet1!F3</f>
        <v>REVISED</v>
      </c>
      <c r="D6" s="31" t="str">
        <f>[1]Sheet1!G3</f>
        <v>ACTUAL</v>
      </c>
      <c r="E6" s="31" t="str">
        <f>[1]Sheet1!H3</f>
        <v>ADOPTED</v>
      </c>
      <c r="F6" s="31" t="str">
        <f>[1]Sheet1!I3</f>
        <v>ACTUAL</v>
      </c>
      <c r="G6" s="31" t="str">
        <f>[1]Sheet1!J3</f>
        <v xml:space="preserve"> REVISED </v>
      </c>
      <c r="H6" s="31" t="str">
        <f>[1]Sheet1!K3</f>
        <v>PROPOSED</v>
      </c>
    </row>
    <row r="7" spans="1:8" ht="15.75" thickBot="1" x14ac:dyDescent="0.3">
      <c r="A7" s="22" t="s">
        <v>4</v>
      </c>
      <c r="B7" s="22"/>
      <c r="C7" s="23" t="str">
        <f>[1]Sheet1!F4</f>
        <v xml:space="preserve"> BUDGET</v>
      </c>
      <c r="D7" s="23"/>
      <c r="E7" s="23" t="str">
        <f>[1]Sheet1!H4</f>
        <v xml:space="preserve"> BUDGET</v>
      </c>
      <c r="F7" s="23" t="str">
        <f>[1]Sheet1!I4</f>
        <v>SIX MONTHS</v>
      </c>
      <c r="G7" s="23" t="str">
        <f>[1]Sheet1!J4</f>
        <v xml:space="preserve"> BUDGET</v>
      </c>
      <c r="H7" s="23" t="str">
        <f>[1]Sheet1!K4</f>
        <v xml:space="preserve"> BUDGET</v>
      </c>
    </row>
    <row r="8" spans="1:8" ht="15.75" thickTop="1" x14ac:dyDescent="0.25">
      <c r="A8" s="15" t="str">
        <f>'[2]01-10-15'!A10</f>
        <v xml:space="preserve"> 01-5208-10-15                          </v>
      </c>
      <c r="B8" s="15" t="str">
        <f>'[2]01-10-15'!B10</f>
        <v xml:space="preserve"> CLEANING SUPPLIES    </v>
      </c>
      <c r="C8" s="27">
        <f>'[2]01-10-15'!E10</f>
        <v>3350</v>
      </c>
      <c r="D8" s="27">
        <f>'[2]01-10-15'!F10</f>
        <v>3198.5</v>
      </c>
      <c r="E8" s="27">
        <f>'[2]01-10-15'!G10</f>
        <v>3350</v>
      </c>
      <c r="F8" s="27">
        <f>'[2]01-10-15'!H10</f>
        <v>1663.38</v>
      </c>
      <c r="G8" s="27">
        <f>'[2]01-10-15'!I10</f>
        <v>3350</v>
      </c>
      <c r="H8" s="27">
        <f>'[2]01-10-15'!J10</f>
        <v>3350</v>
      </c>
    </row>
    <row r="9" spans="1:8" x14ac:dyDescent="0.25">
      <c r="A9" s="15" t="str">
        <f>'[2]01-10-15'!A11</f>
        <v xml:space="preserve"> 01-5212-10-15                          </v>
      </c>
      <c r="B9" s="15" t="str">
        <f>'[2]01-10-15'!B11</f>
        <v xml:space="preserve"> BOTANICAL &amp; AGRICULT </v>
      </c>
      <c r="C9" s="27">
        <f>'[2]01-10-15'!E11</f>
        <v>50</v>
      </c>
      <c r="D9" s="27">
        <f>'[2]01-10-15'!F11</f>
        <v>0</v>
      </c>
      <c r="E9" s="27">
        <f>'[2]01-10-15'!G11</f>
        <v>50</v>
      </c>
      <c r="F9" s="27">
        <f>'[2]01-10-15'!H11</f>
        <v>0</v>
      </c>
      <c r="G9" s="27">
        <f>'[2]01-10-15'!I11</f>
        <v>50</v>
      </c>
      <c r="H9" s="27">
        <f>'[2]01-10-15'!J11</f>
        <v>100</v>
      </c>
    </row>
    <row r="10" spans="1:8" x14ac:dyDescent="0.25">
      <c r="A10" s="15" t="str">
        <f>'[2]01-10-15'!A12</f>
        <v xml:space="preserve"> 01-5299-10-15                          </v>
      </c>
      <c r="B10" s="15" t="str">
        <f>'[2]01-10-15'!B12</f>
        <v xml:space="preserve"> MISCELLANEOUS SUPPLI </v>
      </c>
      <c r="C10" s="27">
        <f>'[2]01-10-15'!E12</f>
        <v>100</v>
      </c>
      <c r="D10" s="27">
        <f>'[2]01-10-15'!F12</f>
        <v>88.73</v>
      </c>
      <c r="E10" s="27">
        <f>'[2]01-10-15'!G12</f>
        <v>100</v>
      </c>
      <c r="F10" s="27">
        <f>'[2]01-10-15'!H12</f>
        <v>0</v>
      </c>
      <c r="G10" s="27">
        <f>'[2]01-10-15'!I12</f>
        <v>100</v>
      </c>
      <c r="H10" s="27">
        <f>'[2]01-10-15'!J12</f>
        <v>100</v>
      </c>
    </row>
    <row r="11" spans="1:8" x14ac:dyDescent="0.25">
      <c r="A11" s="25"/>
      <c r="B11" s="25" t="s">
        <v>39</v>
      </c>
      <c r="C11" s="26">
        <f t="shared" ref="C11:H11" si="0">SUM(C8:C10)</f>
        <v>3500</v>
      </c>
      <c r="D11" s="26">
        <f t="shared" si="0"/>
        <v>3287.23</v>
      </c>
      <c r="E11" s="26">
        <f t="shared" si="0"/>
        <v>3500</v>
      </c>
      <c r="F11" s="26">
        <f t="shared" si="0"/>
        <v>1663.38</v>
      </c>
      <c r="G11" s="26">
        <f t="shared" si="0"/>
        <v>3500</v>
      </c>
      <c r="H11" s="26">
        <f t="shared" si="0"/>
        <v>3550</v>
      </c>
    </row>
    <row r="12" spans="1:8" x14ac:dyDescent="0.25">
      <c r="A12" s="15" t="str">
        <f>'[2]01-10-15'!A14</f>
        <v xml:space="preserve"> 01-5302-10-15                          </v>
      </c>
      <c r="B12" s="15" t="str">
        <f>'[2]01-10-15'!B14</f>
        <v xml:space="preserve"> BUILDING MAINTENANCE </v>
      </c>
      <c r="C12" s="27">
        <f>'[2]01-10-15'!E14</f>
        <v>17000</v>
      </c>
      <c r="D12" s="27">
        <f>'[2]01-10-15'!F14</f>
        <v>14343.06</v>
      </c>
      <c r="E12" s="27">
        <f>'[2]01-10-15'!G14</f>
        <v>10000</v>
      </c>
      <c r="F12" s="27">
        <f>'[2]01-10-15'!H14</f>
        <v>1577.54</v>
      </c>
      <c r="G12" s="27">
        <f>'[2]01-10-15'!I14</f>
        <v>10000</v>
      </c>
      <c r="H12" s="27">
        <f>'[2]01-10-15'!J14</f>
        <v>10000</v>
      </c>
    </row>
    <row r="13" spans="1:8" x14ac:dyDescent="0.25">
      <c r="A13" s="15" t="str">
        <f>'[2]01-10-15'!A15</f>
        <v xml:space="preserve"> 01-5304-10-15                          </v>
      </c>
      <c r="B13" s="15" t="str">
        <f>'[2]01-10-15'!B15</f>
        <v xml:space="preserve"> MACHINERY &amp; EQUIPMEN </v>
      </c>
      <c r="C13" s="27">
        <f>'[2]01-10-15'!E15</f>
        <v>10000</v>
      </c>
      <c r="D13" s="27">
        <f>'[2]01-10-15'!F15</f>
        <v>9480.09</v>
      </c>
      <c r="E13" s="27">
        <f>'[2]01-10-15'!G15</f>
        <v>10000</v>
      </c>
      <c r="F13" s="27">
        <f>'[2]01-10-15'!H15</f>
        <v>4791.8</v>
      </c>
      <c r="G13" s="27">
        <f>'[2]01-10-15'!I15</f>
        <v>10000</v>
      </c>
      <c r="H13" s="27">
        <f>'[2]01-10-15'!J15</f>
        <v>13000</v>
      </c>
    </row>
    <row r="14" spans="1:8" x14ac:dyDescent="0.25">
      <c r="A14" s="25"/>
      <c r="B14" s="25" t="s">
        <v>43</v>
      </c>
      <c r="C14" s="26">
        <f>SUM(C12:C13)</f>
        <v>27000</v>
      </c>
      <c r="D14" s="26">
        <f t="shared" ref="D14:H14" si="1">SUM(D12:D13)</f>
        <v>23823.15</v>
      </c>
      <c r="E14" s="26">
        <f t="shared" si="1"/>
        <v>20000</v>
      </c>
      <c r="F14" s="26">
        <f t="shared" si="1"/>
        <v>6369.34</v>
      </c>
      <c r="G14" s="26">
        <f t="shared" si="1"/>
        <v>20000</v>
      </c>
      <c r="H14" s="26">
        <f t="shared" si="1"/>
        <v>23000</v>
      </c>
    </row>
    <row r="15" spans="1:8" x14ac:dyDescent="0.25">
      <c r="A15" s="15" t="str">
        <f>'[2]01-10-15'!A17</f>
        <v xml:space="preserve"> 01-5403-10-15                          </v>
      </c>
      <c r="B15" s="15" t="str">
        <f>'[2]01-10-15'!B17</f>
        <v xml:space="preserve"> GENERAL INSURANCE    </v>
      </c>
      <c r="C15" s="27">
        <f>'[2]01-10-15'!E17</f>
        <v>16422</v>
      </c>
      <c r="D15" s="27">
        <f>'[2]01-10-15'!F17</f>
        <v>16414.919999999998</v>
      </c>
      <c r="E15" s="27">
        <f>'[2]01-10-15'!G17</f>
        <v>16422</v>
      </c>
      <c r="F15" s="27">
        <f>'[2]01-10-15'!H17</f>
        <v>8481.2999999999993</v>
      </c>
      <c r="G15" s="27">
        <f>'[2]01-10-15'!I17</f>
        <v>17000</v>
      </c>
      <c r="H15" s="27">
        <f>'[2]01-10-15'!J17</f>
        <v>18000</v>
      </c>
    </row>
    <row r="16" spans="1:8" x14ac:dyDescent="0.25">
      <c r="A16" s="15" t="str">
        <f>'[2]01-10-15'!A18</f>
        <v xml:space="preserve"> 01-5408-10-15                          </v>
      </c>
      <c r="B16" s="15" t="str">
        <f>'[2]01-10-15'!B18</f>
        <v xml:space="preserve"> ELECTRIC UTILITY SER </v>
      </c>
      <c r="C16" s="27">
        <f>'[2]01-10-15'!E18</f>
        <v>11000</v>
      </c>
      <c r="D16" s="27">
        <f>'[2]01-10-15'!F18</f>
        <v>8173.7</v>
      </c>
      <c r="E16" s="27">
        <f>'[2]01-10-15'!G18</f>
        <v>11110</v>
      </c>
      <c r="F16" s="27">
        <f>'[2]01-10-15'!H18</f>
        <v>3309.94</v>
      </c>
      <c r="G16" s="27">
        <f>'[2]01-10-15'!I18</f>
        <v>10532</v>
      </c>
      <c r="H16" s="27">
        <f>'[2]01-10-15'!J18</f>
        <v>9000</v>
      </c>
    </row>
    <row r="17" spans="1:8" x14ac:dyDescent="0.25">
      <c r="A17" s="15" t="str">
        <f>'[2]01-10-15'!A19</f>
        <v xml:space="preserve"> 01-5409-10-15                          </v>
      </c>
      <c r="B17" s="15" t="str">
        <f>'[2]01-10-15'!B19</f>
        <v xml:space="preserve"> CONTRACTUAL SERVICES </v>
      </c>
      <c r="C17" s="27">
        <f>'[2]01-10-15'!E19</f>
        <v>10000</v>
      </c>
      <c r="D17" s="27">
        <f>'[2]01-10-15'!F19</f>
        <v>9750</v>
      </c>
      <c r="E17" s="27">
        <f>'[2]01-10-15'!G19</f>
        <v>10000</v>
      </c>
      <c r="F17" s="27">
        <f>'[2]01-10-15'!H19</f>
        <v>4000</v>
      </c>
      <c r="G17" s="27">
        <f>'[2]01-10-15'!I19</f>
        <v>10000</v>
      </c>
      <c r="H17" s="27">
        <f>'[2]01-10-15'!J19</f>
        <v>11000</v>
      </c>
    </row>
    <row r="18" spans="1:8" x14ac:dyDescent="0.25">
      <c r="A18" s="15" t="str">
        <f>'[2]01-10-15'!A20</f>
        <v xml:space="preserve"> 01-5441-10-15                          </v>
      </c>
      <c r="B18" s="15" t="str">
        <f>'[2]01-10-15'!B20</f>
        <v xml:space="preserve"> SOLID WASTE UTILITY  </v>
      </c>
      <c r="C18" s="27">
        <f>'[2]01-10-15'!E20</f>
        <v>3312</v>
      </c>
      <c r="D18" s="27">
        <f>'[2]01-10-15'!F20</f>
        <v>3075.48</v>
      </c>
      <c r="E18" s="27">
        <f>'[2]01-10-15'!G20</f>
        <v>3312</v>
      </c>
      <c r="F18" s="27">
        <f>'[2]01-10-15'!H20</f>
        <v>1537.74</v>
      </c>
      <c r="G18" s="27">
        <f>'[2]01-10-15'!I20</f>
        <v>3312</v>
      </c>
      <c r="H18" s="27">
        <f>'[2]01-10-15'!J20</f>
        <v>3400</v>
      </c>
    </row>
    <row r="19" spans="1:8" x14ac:dyDescent="0.25">
      <c r="A19" s="15" t="str">
        <f>'[2]01-10-15'!A21</f>
        <v xml:space="preserve"> 01-5442-10-15                          </v>
      </c>
      <c r="B19" s="15" t="str">
        <f>'[2]01-10-15'!B21</f>
        <v xml:space="preserve"> WATER/SEWER UTILITY  </v>
      </c>
      <c r="C19" s="27">
        <f>'[2]01-10-15'!E21</f>
        <v>5700</v>
      </c>
      <c r="D19" s="27">
        <f>'[2]01-10-15'!F21</f>
        <v>4410.47</v>
      </c>
      <c r="E19" s="27">
        <f>'[2]01-10-15'!G21</f>
        <v>5700</v>
      </c>
      <c r="F19" s="27">
        <f>'[2]01-10-15'!H21</f>
        <v>2121.98</v>
      </c>
      <c r="G19" s="27">
        <f>'[2]01-10-15'!I21</f>
        <v>5700</v>
      </c>
      <c r="H19" s="27">
        <f>'[2]01-10-15'!J21</f>
        <v>5000</v>
      </c>
    </row>
    <row r="20" spans="1:8" x14ac:dyDescent="0.25">
      <c r="A20" s="15" t="str">
        <f>'[2]01-10-15'!A22</f>
        <v xml:space="preserve"> 01-5446-10-15                          </v>
      </c>
      <c r="B20" s="15" t="str">
        <f>'[2]01-10-15'!B22</f>
        <v xml:space="preserve"> STORM WATER UTILITY  </v>
      </c>
      <c r="C20" s="27">
        <f>'[2]01-10-15'!E22</f>
        <v>1200</v>
      </c>
      <c r="D20" s="27">
        <f>'[2]01-10-15'!F22</f>
        <v>1058.28</v>
      </c>
      <c r="E20" s="27">
        <f>'[2]01-10-15'!G22</f>
        <v>1200</v>
      </c>
      <c r="F20" s="27">
        <f>'[2]01-10-15'!H22</f>
        <v>529.14</v>
      </c>
      <c r="G20" s="27">
        <f>'[2]01-10-15'!I22</f>
        <v>1200</v>
      </c>
      <c r="H20" s="27">
        <f>'[2]01-10-15'!J22</f>
        <v>1250</v>
      </c>
    </row>
    <row r="21" spans="1:8" hidden="1" x14ac:dyDescent="0.25">
      <c r="A21" s="15">
        <f>'[2]01-10-15'!A23</f>
        <v>0</v>
      </c>
      <c r="B21" s="15">
        <f>'[2]01-10-15'!B23</f>
        <v>0</v>
      </c>
      <c r="C21" s="27">
        <f>'[2]01-10-15'!E23</f>
        <v>0</v>
      </c>
      <c r="D21" s="27">
        <f>'[2]01-10-15'!F23</f>
        <v>0</v>
      </c>
      <c r="E21" s="27">
        <f>'[2]01-10-15'!G23</f>
        <v>0</v>
      </c>
      <c r="F21" s="27">
        <f>'[2]01-10-15'!H23</f>
        <v>0</v>
      </c>
      <c r="G21" s="27">
        <f>'[2]01-10-15'!I23</f>
        <v>0</v>
      </c>
      <c r="H21" s="27">
        <f>'[2]01-10-15'!J23</f>
        <v>0</v>
      </c>
    </row>
    <row r="22" spans="1:8" hidden="1" x14ac:dyDescent="0.25">
      <c r="A22" s="15">
        <f>'[2]01-10-15'!A24</f>
        <v>0</v>
      </c>
      <c r="B22" s="15">
        <f>'[2]01-10-15'!B24</f>
        <v>0</v>
      </c>
      <c r="C22" s="27">
        <f>'[2]01-10-15'!E24</f>
        <v>0</v>
      </c>
      <c r="D22" s="27">
        <f>'[2]01-10-15'!F24</f>
        <v>0</v>
      </c>
      <c r="E22" s="27">
        <f>'[2]01-10-15'!G24</f>
        <v>0</v>
      </c>
      <c r="F22" s="27">
        <f>'[2]01-10-15'!H24</f>
        <v>0</v>
      </c>
      <c r="G22" s="27">
        <f>'[2]01-10-15'!I24</f>
        <v>0</v>
      </c>
      <c r="H22" s="27">
        <f>'[2]01-10-15'!J24</f>
        <v>0</v>
      </c>
    </row>
    <row r="23" spans="1:8" x14ac:dyDescent="0.25">
      <c r="A23" s="25"/>
      <c r="B23" s="25" t="s">
        <v>40</v>
      </c>
      <c r="C23" s="26">
        <f t="shared" ref="C23:H23" si="2">SUM(C15:C22)</f>
        <v>47634</v>
      </c>
      <c r="D23" s="26">
        <f t="shared" si="2"/>
        <v>42882.85</v>
      </c>
      <c r="E23" s="26">
        <f t="shared" si="2"/>
        <v>47744</v>
      </c>
      <c r="F23" s="26">
        <f t="shared" si="2"/>
        <v>19980.099999999999</v>
      </c>
      <c r="G23" s="26">
        <f t="shared" si="2"/>
        <v>47744</v>
      </c>
      <c r="H23" s="26">
        <f t="shared" si="2"/>
        <v>47650</v>
      </c>
    </row>
    <row r="24" spans="1:8" x14ac:dyDescent="0.25">
      <c r="A24" s="27" t="str">
        <f>'[2]01-10-15'!A27</f>
        <v xml:space="preserve"> 01-6502-10-15                          </v>
      </c>
      <c r="B24" s="27" t="str">
        <f>'[2]01-10-15'!B27</f>
        <v xml:space="preserve"> BUILDINGS            </v>
      </c>
      <c r="C24" s="27">
        <f>'[2]01-10-15'!E27</f>
        <v>50000</v>
      </c>
      <c r="D24" s="27">
        <f>'[2]01-10-15'!F27</f>
        <v>0</v>
      </c>
      <c r="E24" s="27">
        <f>'[2]01-10-15'!G27</f>
        <v>0</v>
      </c>
      <c r="F24" s="27">
        <f>'[2]01-10-15'!H27</f>
        <v>0</v>
      </c>
      <c r="G24" s="27">
        <f>'[2]01-10-15'!I27</f>
        <v>0</v>
      </c>
      <c r="H24" s="27">
        <f>'[2]01-10-15'!J27</f>
        <v>0</v>
      </c>
    </row>
    <row r="25" spans="1:8" x14ac:dyDescent="0.25">
      <c r="A25" s="27" t="str">
        <f>'[2]01-10-15'!A28</f>
        <v xml:space="preserve"> 01-6507-10-15                          </v>
      </c>
      <c r="B25" s="27" t="str">
        <f>'[2]01-10-15'!B28</f>
        <v xml:space="preserve"> IMPROVEMENTS OTHER T </v>
      </c>
      <c r="C25" s="27">
        <f>'[2]01-10-15'!E28</f>
        <v>0</v>
      </c>
      <c r="D25" s="27">
        <f>'[2]01-10-15'!F28</f>
        <v>41142.5</v>
      </c>
      <c r="E25" s="27">
        <f>'[2]01-10-15'!G28</f>
        <v>0</v>
      </c>
      <c r="F25" s="27">
        <f>'[2]01-10-15'!H28</f>
        <v>0</v>
      </c>
      <c r="G25" s="27">
        <f>'[2]01-10-15'!I28</f>
        <v>0</v>
      </c>
      <c r="H25" s="27">
        <f>'[2]01-10-15'!J28</f>
        <v>0</v>
      </c>
    </row>
    <row r="26" spans="1:8" ht="15.75" thickBot="1" x14ac:dyDescent="0.3">
      <c r="A26" s="32"/>
      <c r="B26" s="32" t="s">
        <v>44</v>
      </c>
      <c r="C26" s="33">
        <f>C24+C25</f>
        <v>50000</v>
      </c>
      <c r="D26" s="33">
        <f t="shared" ref="D26:H26" si="3">D24+D25</f>
        <v>41142.5</v>
      </c>
      <c r="E26" s="33">
        <f t="shared" si="3"/>
        <v>0</v>
      </c>
      <c r="F26" s="33">
        <f t="shared" si="3"/>
        <v>0</v>
      </c>
      <c r="G26" s="33">
        <f t="shared" si="3"/>
        <v>0</v>
      </c>
      <c r="H26" s="33">
        <f t="shared" si="3"/>
        <v>0</v>
      </c>
    </row>
    <row r="27" spans="1:8" ht="16.5" thickTop="1" thickBot="1" x14ac:dyDescent="0.3">
      <c r="A27" s="28"/>
      <c r="B27" s="28" t="s">
        <v>45</v>
      </c>
      <c r="C27" s="29">
        <f t="shared" ref="C27:H27" si="4">SUM(C8:C26)/2</f>
        <v>128134</v>
      </c>
      <c r="D27" s="29">
        <f t="shared" si="4"/>
        <v>111135.73</v>
      </c>
      <c r="E27" s="29">
        <f t="shared" si="4"/>
        <v>71244</v>
      </c>
      <c r="F27" s="29">
        <f t="shared" si="4"/>
        <v>28012.82</v>
      </c>
      <c r="G27" s="29">
        <f t="shared" si="4"/>
        <v>71244</v>
      </c>
      <c r="H27" s="29">
        <f t="shared" si="4"/>
        <v>74200</v>
      </c>
    </row>
    <row r="28" spans="1:8" ht="15.7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29" sqref="G29"/>
    </sheetView>
  </sheetViews>
  <sheetFormatPr defaultRowHeight="15" x14ac:dyDescent="0.25"/>
  <cols>
    <col min="1" max="1" width="13.42578125" customWidth="1"/>
    <col min="2" max="2" width="23.140625" bestFit="1" customWidth="1"/>
    <col min="3" max="3" width="8.85546875" bestFit="1" customWidth="1"/>
    <col min="6" max="6" width="11.28515625" customWidth="1"/>
  </cols>
  <sheetData>
    <row r="1" spans="1:8" x14ac:dyDescent="0.25">
      <c r="A1" s="1" t="s">
        <v>0</v>
      </c>
      <c r="B1" s="34"/>
      <c r="C1" s="35"/>
      <c r="D1" s="35"/>
      <c r="E1" s="35"/>
      <c r="F1" s="35"/>
      <c r="G1" s="87"/>
      <c r="H1" s="87"/>
    </row>
    <row r="2" spans="1:8" x14ac:dyDescent="0.25">
      <c r="A2" s="1" t="str">
        <f>[1]Sheet1!$A$2</f>
        <v>BUDGET 2024-2025</v>
      </c>
      <c r="B2" s="34"/>
      <c r="C2" s="35"/>
      <c r="D2" s="35"/>
      <c r="E2" s="35"/>
      <c r="F2" s="35"/>
      <c r="G2" s="87"/>
      <c r="H2" s="87"/>
    </row>
    <row r="3" spans="1:8" x14ac:dyDescent="0.25">
      <c r="A3" s="1" t="s">
        <v>46</v>
      </c>
      <c r="B3" s="34"/>
      <c r="C3" s="35"/>
      <c r="D3" s="35"/>
      <c r="E3" s="35"/>
      <c r="F3" s="35"/>
      <c r="G3" s="87"/>
      <c r="H3" s="88"/>
    </row>
    <row r="4" spans="1:8" x14ac:dyDescent="0.25">
      <c r="A4" s="36"/>
      <c r="B4" s="36"/>
      <c r="C4" s="37"/>
      <c r="D4" s="37"/>
      <c r="E4" s="37"/>
      <c r="F4" s="37"/>
      <c r="G4" s="89"/>
      <c r="H4" s="89"/>
    </row>
    <row r="5" spans="1:8" x14ac:dyDescent="0.25">
      <c r="A5" s="38" t="s">
        <v>35</v>
      </c>
      <c r="B5" s="38" t="s">
        <v>36</v>
      </c>
      <c r="C5" s="39" t="str">
        <f>[1]Sheet1!F2</f>
        <v>2022-23</v>
      </c>
      <c r="D5" s="39" t="str">
        <f>[1]Sheet1!G2</f>
        <v>2022-23</v>
      </c>
      <c r="E5" s="39" t="str">
        <f>[1]Sheet1!H2</f>
        <v>2023-24</v>
      </c>
      <c r="F5" s="39" t="str">
        <f>[1]Sheet1!I2</f>
        <v>2023-24</v>
      </c>
      <c r="G5" s="39" t="str">
        <f>[1]Sheet1!J2</f>
        <v>2023-24</v>
      </c>
      <c r="H5" s="39" t="str">
        <f>[1]Sheet1!K2</f>
        <v>2024-25</v>
      </c>
    </row>
    <row r="6" spans="1:8" x14ac:dyDescent="0.25">
      <c r="A6" s="38" t="s">
        <v>37</v>
      </c>
      <c r="B6" s="38"/>
      <c r="C6" s="39" t="str">
        <f>[1]Sheet1!F3</f>
        <v>REVISED</v>
      </c>
      <c r="D6" s="39" t="str">
        <f>[1]Sheet1!G3</f>
        <v>ACTUAL</v>
      </c>
      <c r="E6" s="39" t="str">
        <f>[1]Sheet1!H3</f>
        <v>ADOPTED</v>
      </c>
      <c r="F6" s="39" t="str">
        <f>[1]Sheet1!I3</f>
        <v>ACTUAL</v>
      </c>
      <c r="G6" s="39" t="str">
        <f>[1]Sheet1!J3</f>
        <v xml:space="preserve"> REVISED </v>
      </c>
      <c r="H6" s="39" t="str">
        <f>[1]Sheet1!K3</f>
        <v>PROPOSED</v>
      </c>
    </row>
    <row r="7" spans="1:8" ht="15.75" thickBot="1" x14ac:dyDescent="0.3">
      <c r="A7" s="40" t="s">
        <v>4</v>
      </c>
      <c r="B7" s="40"/>
      <c r="C7" s="41" t="str">
        <f>[1]Sheet1!F4</f>
        <v xml:space="preserve"> BUDGET</v>
      </c>
      <c r="D7" s="41"/>
      <c r="E7" s="41" t="str">
        <f>[1]Sheet1!H4</f>
        <v xml:space="preserve"> BUDGET</v>
      </c>
      <c r="F7" s="41" t="str">
        <f>[1]Sheet1!I4</f>
        <v>SIX MONTHS</v>
      </c>
      <c r="G7" s="41" t="str">
        <f>[1]Sheet1!J4</f>
        <v xml:space="preserve"> BUDGET</v>
      </c>
      <c r="H7" s="41" t="str">
        <f>[1]Sheet1!K4</f>
        <v xml:space="preserve"> BUDGET</v>
      </c>
    </row>
    <row r="8" spans="1:8" ht="15.75" thickTop="1" x14ac:dyDescent="0.25">
      <c r="A8" s="37" t="str">
        <f>'[2]01-10-19'!A10</f>
        <v xml:space="preserve"> 01-5902-10-19                          </v>
      </c>
      <c r="B8" s="37" t="str">
        <f>'[2]01-10-19'!B10</f>
        <v xml:space="preserve"> STANFORD HOUSE       </v>
      </c>
      <c r="C8" s="42">
        <f>'[2]01-10-19'!E10</f>
        <v>5000</v>
      </c>
      <c r="D8" s="42">
        <f>'[2]01-10-19'!F10</f>
        <v>5000</v>
      </c>
      <c r="E8" s="42">
        <f>'[2]01-10-19'!G10</f>
        <v>5000</v>
      </c>
      <c r="F8" s="42">
        <f>'[2]01-10-19'!H10</f>
        <v>2500</v>
      </c>
      <c r="G8" s="42">
        <f>'[2]01-10-19'!I10</f>
        <v>5000</v>
      </c>
      <c r="H8" s="42">
        <f>'[2]01-10-19'!J10</f>
        <v>5000</v>
      </c>
    </row>
    <row r="9" spans="1:8" x14ac:dyDescent="0.25">
      <c r="A9" s="37" t="str">
        <f>'[2]01-10-19'!A11</f>
        <v xml:space="preserve"> 01-5903-10-19                          </v>
      </c>
      <c r="B9" s="37" t="str">
        <f>'[2]01-10-19'!B11</f>
        <v xml:space="preserve"> TEXOMA COMMUNITY CENTER</v>
      </c>
      <c r="C9" s="42">
        <f>'[2]01-10-19'!E11</f>
        <v>5000</v>
      </c>
      <c r="D9" s="42">
        <f>'[2]01-10-19'!F11</f>
        <v>5000</v>
      </c>
      <c r="E9" s="42">
        <f>'[2]01-10-19'!G11</f>
        <v>5000</v>
      </c>
      <c r="F9" s="42">
        <f>'[2]01-10-19'!H11</f>
        <v>2500</v>
      </c>
      <c r="G9" s="42">
        <f>'[2]01-10-19'!I11</f>
        <v>5000</v>
      </c>
      <c r="H9" s="42">
        <f>'[2]01-10-19'!J11</f>
        <v>5000</v>
      </c>
    </row>
    <row r="10" spans="1:8" x14ac:dyDescent="0.25">
      <c r="A10" s="37" t="str">
        <f>'[2]01-10-19'!A12</f>
        <v xml:space="preserve"> 01-5904-10-19                          </v>
      </c>
      <c r="B10" s="37" t="str">
        <f>'[2]01-10-19'!B12</f>
        <v xml:space="preserve"> ABIGAILS ARMS</v>
      </c>
      <c r="C10" s="42">
        <f>'[2]01-10-19'!E12</f>
        <v>7000</v>
      </c>
      <c r="D10" s="42">
        <f>'[2]01-10-19'!F12</f>
        <v>7000</v>
      </c>
      <c r="E10" s="42">
        <f>'[2]01-10-19'!G12</f>
        <v>7000</v>
      </c>
      <c r="F10" s="42">
        <f>'[2]01-10-19'!H12</f>
        <v>3500</v>
      </c>
      <c r="G10" s="42">
        <f>'[2]01-10-19'!I12</f>
        <v>7000</v>
      </c>
      <c r="H10" s="42">
        <f>'[2]01-10-19'!J12</f>
        <v>7000</v>
      </c>
    </row>
    <row r="11" spans="1:8" x14ac:dyDescent="0.25">
      <c r="A11" s="37" t="str">
        <f>'[2]01-10-19'!A13</f>
        <v xml:space="preserve"> 01-5908-10-19                          </v>
      </c>
      <c r="B11" s="37" t="str">
        <f>'[2]01-10-19'!B13</f>
        <v xml:space="preserve"> CASA                 </v>
      </c>
      <c r="C11" s="42">
        <f>'[2]01-10-19'!E13</f>
        <v>5000</v>
      </c>
      <c r="D11" s="42">
        <f>'[2]01-10-19'!F13</f>
        <v>5000</v>
      </c>
      <c r="E11" s="42">
        <f>'[2]01-10-19'!G13</f>
        <v>5000</v>
      </c>
      <c r="F11" s="42">
        <f>'[2]01-10-19'!H13</f>
        <v>2500</v>
      </c>
      <c r="G11" s="42">
        <f>'[2]01-10-19'!I13</f>
        <v>5000</v>
      </c>
      <c r="H11" s="42">
        <f>'[2]01-10-19'!J13</f>
        <v>5000</v>
      </c>
    </row>
    <row r="12" spans="1:8" x14ac:dyDescent="0.25">
      <c r="A12" s="37" t="str">
        <f>'[2]01-10-19'!A14</f>
        <v xml:space="preserve"> 01-5910-10-19                          </v>
      </c>
      <c r="B12" s="37" t="str">
        <f>'[2]01-10-19'!B14</f>
        <v xml:space="preserve"> MEALS ON WHEELS TEXOMA</v>
      </c>
      <c r="C12" s="42">
        <f>'[2]01-10-19'!E14</f>
        <v>5000</v>
      </c>
      <c r="D12" s="42">
        <f>'[2]01-10-19'!F14</f>
        <v>5000</v>
      </c>
      <c r="E12" s="42">
        <f>'[2]01-10-19'!G14</f>
        <v>5000</v>
      </c>
      <c r="F12" s="42">
        <f>'[2]01-10-19'!H14</f>
        <v>2500</v>
      </c>
      <c r="G12" s="42">
        <f>'[2]01-10-19'!I14</f>
        <v>5000</v>
      </c>
      <c r="H12" s="42">
        <f>'[2]01-10-19'!J14</f>
        <v>5000</v>
      </c>
    </row>
    <row r="13" spans="1:8" x14ac:dyDescent="0.25">
      <c r="A13" s="37" t="str">
        <f>'[2]01-10-19'!A15</f>
        <v xml:space="preserve"> 01-5911-10-19                          </v>
      </c>
      <c r="B13" s="37" t="str">
        <f>'[2]01-10-19'!B15</f>
        <v xml:space="preserve"> BOYS &amp; GIRLS CLUB</v>
      </c>
      <c r="C13" s="42">
        <f>'[2]01-10-19'!E15</f>
        <v>12450</v>
      </c>
      <c r="D13" s="42">
        <f>'[2]01-10-19'!F15</f>
        <v>12450</v>
      </c>
      <c r="E13" s="42">
        <f>'[2]01-10-19'!G15</f>
        <v>12450</v>
      </c>
      <c r="F13" s="42">
        <f>'[2]01-10-19'!H15</f>
        <v>0</v>
      </c>
      <c r="G13" s="42">
        <f>'[2]01-10-19'!I15</f>
        <v>12450</v>
      </c>
      <c r="H13" s="42">
        <f>'[2]01-10-19'!J15</f>
        <v>12450</v>
      </c>
    </row>
    <row r="14" spans="1:8" ht="15.75" thickBot="1" x14ac:dyDescent="0.3">
      <c r="A14" s="37" t="str">
        <f>'[2]01-10-19'!A16</f>
        <v xml:space="preserve"> 01-5913-10-19                          </v>
      </c>
      <c r="B14" s="37" t="str">
        <f>'[2]01-10-19'!B16</f>
        <v xml:space="preserve"> NOAH'S ARC           </v>
      </c>
      <c r="C14" s="43">
        <f>'[2]01-10-19'!E16</f>
        <v>105000</v>
      </c>
      <c r="D14" s="43">
        <f>'[2]01-10-19'!F16</f>
        <v>104850</v>
      </c>
      <c r="E14" s="43">
        <f>'[2]01-10-19'!G16</f>
        <v>120000</v>
      </c>
      <c r="F14" s="43">
        <f>'[2]01-10-19'!H16</f>
        <v>35550</v>
      </c>
      <c r="G14" s="42">
        <f>'[2]01-10-19'!I16</f>
        <v>120000</v>
      </c>
      <c r="H14" s="42">
        <f>'[2]01-10-19'!J16</f>
        <v>120000</v>
      </c>
    </row>
    <row r="15" spans="1:8" ht="16.5" thickTop="1" thickBot="1" x14ac:dyDescent="0.3">
      <c r="A15" s="44"/>
      <c r="B15" s="44" t="s">
        <v>47</v>
      </c>
      <c r="C15" s="45">
        <f>SUM(C8:C14)</f>
        <v>144450</v>
      </c>
      <c r="D15" s="45">
        <f t="shared" ref="D15:H15" si="0">SUM(D8:D14)</f>
        <v>144300</v>
      </c>
      <c r="E15" s="45">
        <f t="shared" si="0"/>
        <v>159450</v>
      </c>
      <c r="F15" s="45">
        <f t="shared" si="0"/>
        <v>49050</v>
      </c>
      <c r="G15" s="45">
        <f t="shared" si="0"/>
        <v>159450</v>
      </c>
      <c r="H15" s="45">
        <f t="shared" si="0"/>
        <v>159450</v>
      </c>
    </row>
    <row r="16" spans="1:8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L27" sqref="L27"/>
    </sheetView>
  </sheetViews>
  <sheetFormatPr defaultRowHeight="15" x14ac:dyDescent="0.25"/>
  <cols>
    <col min="1" max="1" width="23.28515625" bestFit="1" customWidth="1"/>
    <col min="2" max="2" width="29.28515625" bestFit="1" customWidth="1"/>
    <col min="3" max="3" width="8.85546875" bestFit="1" customWidth="1"/>
  </cols>
  <sheetData>
    <row r="1" spans="1:8" x14ac:dyDescent="0.25">
      <c r="A1" s="16" t="s">
        <v>0</v>
      </c>
      <c r="B1" s="19"/>
      <c r="C1" s="18"/>
      <c r="D1" s="18"/>
      <c r="E1" s="18"/>
      <c r="F1" s="18"/>
      <c r="G1" s="83"/>
      <c r="H1" s="83"/>
    </row>
    <row r="2" spans="1:8" x14ac:dyDescent="0.25">
      <c r="A2" s="30" t="str">
        <f>'[6]01-10-21'!A4:J4</f>
        <v>BUDGET 2024-2025</v>
      </c>
      <c r="B2" s="19"/>
      <c r="C2" s="18"/>
      <c r="D2" s="18"/>
      <c r="E2" s="18"/>
      <c r="F2" s="18"/>
      <c r="G2" s="83"/>
      <c r="H2" s="83"/>
    </row>
    <row r="3" spans="1:8" x14ac:dyDescent="0.25">
      <c r="A3" s="16" t="s">
        <v>56</v>
      </c>
      <c r="B3" s="19"/>
      <c r="C3" s="18"/>
      <c r="D3" s="18"/>
      <c r="E3" s="18"/>
      <c r="F3" s="18"/>
      <c r="G3" s="83"/>
      <c r="H3" s="84"/>
    </row>
    <row r="4" spans="1:8" x14ac:dyDescent="0.25">
      <c r="A4" s="14"/>
      <c r="B4" s="14"/>
      <c r="C4" s="15"/>
      <c r="D4" s="15"/>
      <c r="E4" s="15"/>
      <c r="F4" s="15"/>
      <c r="G4" s="82"/>
      <c r="H4" s="82"/>
    </row>
    <row r="5" spans="1:8" x14ac:dyDescent="0.25">
      <c r="A5" s="20" t="s">
        <v>35</v>
      </c>
      <c r="B5" s="20" t="s">
        <v>36</v>
      </c>
      <c r="C5" s="21" t="str">
        <f>'[6]01-10-21'!E7</f>
        <v>2022-23</v>
      </c>
      <c r="D5" s="21" t="str">
        <f>'[6]01-10-21'!F7</f>
        <v>2022-23</v>
      </c>
      <c r="E5" s="21" t="str">
        <f>'[6]01-10-21'!G7</f>
        <v>2023-24</v>
      </c>
      <c r="F5" s="21" t="str">
        <f>'[6]01-10-21'!H7</f>
        <v>2023-24</v>
      </c>
      <c r="G5" s="21" t="str">
        <f>'[6]01-10-21'!I7</f>
        <v>2023-24</v>
      </c>
      <c r="H5" s="21" t="str">
        <f>'[6]01-10-21'!J7</f>
        <v>2024-25</v>
      </c>
    </row>
    <row r="6" spans="1:8" x14ac:dyDescent="0.25">
      <c r="A6" s="20" t="s">
        <v>37</v>
      </c>
      <c r="B6" s="20"/>
      <c r="C6" s="21" t="str">
        <f>'[6]01-10-21'!E9</f>
        <v xml:space="preserve"> BUDGET</v>
      </c>
      <c r="D6" s="21" t="str">
        <f>'[6]01-10-21'!F8</f>
        <v>ACTUAL</v>
      </c>
      <c r="E6" s="21" t="str">
        <f>'[6]01-10-21'!G8</f>
        <v>ADOPTED</v>
      </c>
      <c r="F6" s="21" t="s">
        <v>106</v>
      </c>
      <c r="G6" s="21" t="s">
        <v>105</v>
      </c>
      <c r="H6" s="21" t="s">
        <v>108</v>
      </c>
    </row>
    <row r="7" spans="1:8" ht="15.75" thickBot="1" x14ac:dyDescent="0.3">
      <c r="A7" s="22" t="s">
        <v>4</v>
      </c>
      <c r="B7" s="22"/>
      <c r="C7" s="22"/>
      <c r="D7" s="23"/>
      <c r="E7" s="23" t="str">
        <f>'[6]01-10-21'!G9</f>
        <v xml:space="preserve"> BUDGET</v>
      </c>
      <c r="F7" s="23" t="str">
        <f>'[6]01-10-21'!H9</f>
        <v>SIX MONTHS</v>
      </c>
      <c r="G7" s="22" t="s">
        <v>5</v>
      </c>
      <c r="H7" s="22" t="s">
        <v>5</v>
      </c>
    </row>
    <row r="8" spans="1:8" ht="15.75" thickTop="1" x14ac:dyDescent="0.25">
      <c r="A8" s="15" t="str">
        <f>'[6]01-10-21'!A10</f>
        <v xml:space="preserve"> 01-5101-10-21                          </v>
      </c>
      <c r="B8" s="15" t="str">
        <f>'[6]01-10-21'!B10</f>
        <v xml:space="preserve"> SALARIES             </v>
      </c>
      <c r="C8" s="27">
        <f>'[6]01-10-21'!E10</f>
        <v>188359</v>
      </c>
      <c r="D8" s="27">
        <f>'[6]01-10-21'!F10</f>
        <v>188348.19</v>
      </c>
      <c r="E8" s="27">
        <f>'[6]01-10-21'!G10</f>
        <v>196424</v>
      </c>
      <c r="F8" s="27">
        <f>'[6]01-10-21'!H10</f>
        <v>95782.74</v>
      </c>
      <c r="G8" s="27">
        <f>'[6]01-10-21'!I10</f>
        <v>201606</v>
      </c>
      <c r="H8" s="27">
        <f>'[6]01-10-21'!J10</f>
        <v>214570</v>
      </c>
    </row>
    <row r="9" spans="1:8" x14ac:dyDescent="0.25">
      <c r="A9" s="15" t="str">
        <f>'[6]01-10-21'!A11</f>
        <v xml:space="preserve"> 01-5106-10-21                          </v>
      </c>
      <c r="B9" s="15" t="str">
        <f>'[6]01-10-21'!B11</f>
        <v xml:space="preserve"> OVERTIME             </v>
      </c>
      <c r="C9" s="27">
        <f>'[6]01-10-21'!E11</f>
        <v>4500</v>
      </c>
      <c r="D9" s="27">
        <f>'[6]01-10-21'!F11</f>
        <v>1129.01</v>
      </c>
      <c r="E9" s="27">
        <f>'[6]01-10-21'!G11</f>
        <v>4500</v>
      </c>
      <c r="F9" s="27">
        <f>'[6]01-10-21'!H11</f>
        <v>409.86</v>
      </c>
      <c r="G9" s="27">
        <f>'[6]01-10-21'!I11</f>
        <v>4500</v>
      </c>
      <c r="H9" s="27">
        <f>'[6]01-10-21'!J11</f>
        <v>4500</v>
      </c>
    </row>
    <row r="10" spans="1:8" x14ac:dyDescent="0.25">
      <c r="A10" s="15" t="str">
        <f>'[6]01-10-21'!A12</f>
        <v xml:space="preserve"> 01-5110-10-21                          </v>
      </c>
      <c r="B10" s="15" t="str">
        <f>'[6]01-10-21'!B12</f>
        <v xml:space="preserve"> LONGEVITY            </v>
      </c>
      <c r="C10" s="27">
        <f>'[6]01-10-21'!E12</f>
        <v>1320</v>
      </c>
      <c r="D10" s="27">
        <f>'[6]01-10-21'!F12</f>
        <v>1320</v>
      </c>
      <c r="E10" s="27">
        <f>'[6]01-10-21'!G12</f>
        <v>1560</v>
      </c>
      <c r="F10" s="27">
        <f>'[6]01-10-21'!H12</f>
        <v>1560</v>
      </c>
      <c r="G10" s="27">
        <f>'[6]01-10-21'!I12</f>
        <v>1560</v>
      </c>
      <c r="H10" s="27">
        <f>'[6]01-10-21'!J12</f>
        <v>1500</v>
      </c>
    </row>
    <row r="11" spans="1:8" x14ac:dyDescent="0.25">
      <c r="A11" s="15" t="str">
        <f>'[6]01-10-21'!A13</f>
        <v xml:space="preserve"> 01-5111-10-21                          </v>
      </c>
      <c r="B11" s="15" t="str">
        <f>'[6]01-10-21'!B13</f>
        <v xml:space="preserve"> RETIREMENT           </v>
      </c>
      <c r="C11" s="27">
        <f>'[6]01-10-21'!E13</f>
        <v>25321</v>
      </c>
      <c r="D11" s="27">
        <f>'[6]01-10-21'!F13</f>
        <v>24863.4</v>
      </c>
      <c r="E11" s="27">
        <f>'[6]01-10-21'!G13</f>
        <v>27862</v>
      </c>
      <c r="F11" s="27">
        <f>'[6]01-10-21'!H13</f>
        <v>13152.28</v>
      </c>
      <c r="G11" s="27">
        <f>'[6]01-10-21'!I13</f>
        <v>28298</v>
      </c>
      <c r="H11" s="27">
        <f>'[6]01-10-21'!J13</f>
        <v>30658</v>
      </c>
    </row>
    <row r="12" spans="1:8" x14ac:dyDescent="0.25">
      <c r="A12" s="15" t="str">
        <f>'[6]01-10-21'!A14</f>
        <v xml:space="preserve"> 01-5112-10-21                          </v>
      </c>
      <c r="B12" s="15" t="str">
        <f>'[6]01-10-21'!B14</f>
        <v xml:space="preserve"> FICA                 </v>
      </c>
      <c r="C12" s="27">
        <f>'[6]01-10-21'!E14</f>
        <v>15094</v>
      </c>
      <c r="D12" s="27">
        <f>'[6]01-10-21'!F14</f>
        <v>14553.61</v>
      </c>
      <c r="E12" s="27">
        <f>'[6]01-10-21'!G14</f>
        <v>16270</v>
      </c>
      <c r="F12" s="27">
        <f>'[6]01-10-21'!H14</f>
        <v>7481.7</v>
      </c>
      <c r="G12" s="27">
        <f>'[6]01-10-21'!I14</f>
        <v>16167</v>
      </c>
      <c r="H12" s="27">
        <f>'[6]01-10-21'!J14</f>
        <v>17528</v>
      </c>
    </row>
    <row r="13" spans="1:8" x14ac:dyDescent="0.25">
      <c r="A13" s="15" t="str">
        <f>'[6]01-10-21'!A15</f>
        <v xml:space="preserve"> 01-5116-10-21                          </v>
      </c>
      <c r="B13" s="15" t="str">
        <f>'[6]01-10-21'!B15</f>
        <v xml:space="preserve"> HEALTH/LIFE INSURANC </v>
      </c>
      <c r="C13" s="27">
        <f>'[6]01-10-21'!E15</f>
        <v>28191</v>
      </c>
      <c r="D13" s="27">
        <f>'[6]01-10-21'!F15</f>
        <v>24732.48</v>
      </c>
      <c r="E13" s="27">
        <f>'[6]01-10-21'!G15</f>
        <v>31238</v>
      </c>
      <c r="F13" s="27">
        <f>'[6]01-10-21'!H15</f>
        <v>11609.75</v>
      </c>
      <c r="G13" s="27">
        <f>'[6]01-10-21'!I15</f>
        <v>26719</v>
      </c>
      <c r="H13" s="27">
        <f>'[6]01-10-21'!J15</f>
        <v>35603</v>
      </c>
    </row>
    <row r="14" spans="1:8" x14ac:dyDescent="0.25">
      <c r="A14" s="15" t="str">
        <f>'[6]01-10-21'!A16</f>
        <v xml:space="preserve"> 01-5118-10-21                          </v>
      </c>
      <c r="B14" s="15" t="s">
        <v>49</v>
      </c>
      <c r="C14" s="27">
        <f>'[6]01-10-21'!E16</f>
        <v>444</v>
      </c>
      <c r="D14" s="27">
        <f>'[6]01-10-21'!F16</f>
        <v>434.53</v>
      </c>
      <c r="E14" s="27">
        <f>'[6]01-10-21'!G16</f>
        <v>425</v>
      </c>
      <c r="F14" s="27">
        <f>'[6]01-10-21'!H16</f>
        <v>202.66</v>
      </c>
      <c r="G14" s="27">
        <f>'[6]01-10-21'!I16</f>
        <v>431</v>
      </c>
      <c r="H14" s="27">
        <f>'[6]01-10-21'!J16</f>
        <v>344</v>
      </c>
    </row>
    <row r="15" spans="1:8" x14ac:dyDescent="0.25">
      <c r="A15" s="15" t="str">
        <f>'[6]01-10-21'!A17</f>
        <v xml:space="preserve"> 01-5119-10-21                          </v>
      </c>
      <c r="B15" s="15" t="str">
        <f>'[6]01-10-21'!B17</f>
        <v xml:space="preserve"> OTHER PAYROLL EXPENS </v>
      </c>
      <c r="C15" s="27">
        <f>'[6]01-10-21'!E17</f>
        <v>1920</v>
      </c>
      <c r="D15" s="27">
        <f>'[6]01-10-21'!F17</f>
        <v>2076.7800000000002</v>
      </c>
      <c r="E15" s="27">
        <f>'[6]01-10-21'!G17</f>
        <v>1920</v>
      </c>
      <c r="F15" s="27">
        <f>'[6]01-10-21'!H17</f>
        <v>1132.97</v>
      </c>
      <c r="G15" s="27">
        <f>'[6]01-10-21'!I17</f>
        <v>2696</v>
      </c>
      <c r="H15" s="27">
        <f>'[6]01-10-21'!J17</f>
        <v>3280</v>
      </c>
    </row>
    <row r="16" spans="1:8" x14ac:dyDescent="0.25">
      <c r="A16" s="25"/>
      <c r="B16" s="25" t="s">
        <v>57</v>
      </c>
      <c r="C16" s="26">
        <f t="shared" ref="C16:H16" si="0">SUM(C8:C15)</f>
        <v>265149</v>
      </c>
      <c r="D16" s="26">
        <f t="shared" si="0"/>
        <v>257458.00000000003</v>
      </c>
      <c r="E16" s="26">
        <f t="shared" si="0"/>
        <v>280199</v>
      </c>
      <c r="F16" s="26">
        <f t="shared" si="0"/>
        <v>131331.96</v>
      </c>
      <c r="G16" s="26">
        <f t="shared" si="0"/>
        <v>281977</v>
      </c>
      <c r="H16" s="26">
        <f t="shared" si="0"/>
        <v>307983</v>
      </c>
    </row>
    <row r="17" spans="1:8" x14ac:dyDescent="0.25">
      <c r="A17" s="15" t="str">
        <f>'[6]01-10-21'!A19</f>
        <v xml:space="preserve"> 01-5201-10-21                          </v>
      </c>
      <c r="B17" s="15" t="str">
        <f>'[6]01-10-21'!B19</f>
        <v xml:space="preserve"> OFFICE SUPPLIES      </v>
      </c>
      <c r="C17" s="27">
        <f>'[6]01-10-21'!E19</f>
        <v>1500</v>
      </c>
      <c r="D17" s="27">
        <f>'[6]01-10-21'!F19</f>
        <v>1727.23</v>
      </c>
      <c r="E17" s="27">
        <f>'[6]01-10-21'!G19</f>
        <v>2000</v>
      </c>
      <c r="F17" s="27">
        <f>'[6]01-10-21'!H19</f>
        <v>1305.52</v>
      </c>
      <c r="G17" s="27">
        <f>'[6]01-10-21'!I19</f>
        <v>2000</v>
      </c>
      <c r="H17" s="27">
        <f>'[6]01-10-21'!J19</f>
        <v>2000</v>
      </c>
    </row>
    <row r="18" spans="1:8" x14ac:dyDescent="0.25">
      <c r="A18" s="15" t="str">
        <f>'[6]01-10-21'!A20</f>
        <v xml:space="preserve"> 01-5202-10-21                          </v>
      </c>
      <c r="B18" s="15" t="str">
        <f>'[6]01-10-21'!B20</f>
        <v xml:space="preserve"> POSTAGE              </v>
      </c>
      <c r="C18" s="27">
        <f>'[6]01-10-21'!E20</f>
        <v>2000</v>
      </c>
      <c r="D18" s="27">
        <f>'[6]01-10-21'!F20</f>
        <v>1622.99</v>
      </c>
      <c r="E18" s="27">
        <f>'[6]01-10-21'!G20</f>
        <v>2400</v>
      </c>
      <c r="F18" s="27">
        <f>'[6]01-10-21'!H20</f>
        <v>712.1</v>
      </c>
      <c r="G18" s="27">
        <f>'[6]01-10-21'!I20</f>
        <v>2400</v>
      </c>
      <c r="H18" s="27">
        <f>'[6]01-10-21'!J20</f>
        <v>2400</v>
      </c>
    </row>
    <row r="19" spans="1:8" x14ac:dyDescent="0.25">
      <c r="A19" s="15" t="str">
        <f>'[6]01-10-21'!A21</f>
        <v xml:space="preserve"> 01-5299-10-21                          </v>
      </c>
      <c r="B19" s="15" t="str">
        <f>'[6]01-10-21'!B21</f>
        <v xml:space="preserve"> MISCELLANEOUS SUPPLI </v>
      </c>
      <c r="C19" s="27">
        <f>'[6]01-10-21'!E21</f>
        <v>2000</v>
      </c>
      <c r="D19" s="27">
        <f>'[6]01-10-21'!F21</f>
        <v>2694.53</v>
      </c>
      <c r="E19" s="27">
        <f>'[6]01-10-21'!G21</f>
        <v>2500</v>
      </c>
      <c r="F19" s="27">
        <f>'[6]01-10-21'!H21</f>
        <v>2099.4699999999998</v>
      </c>
      <c r="G19" s="27">
        <f>'[6]01-10-21'!I21</f>
        <v>2500</v>
      </c>
      <c r="H19" s="27">
        <f>'[6]01-10-21'!J21</f>
        <v>2500</v>
      </c>
    </row>
    <row r="20" spans="1:8" x14ac:dyDescent="0.25">
      <c r="A20" s="25"/>
      <c r="B20" s="25" t="s">
        <v>39</v>
      </c>
      <c r="C20" s="26">
        <f t="shared" ref="C20:H20" si="1">SUM(C17:C19)</f>
        <v>5500</v>
      </c>
      <c r="D20" s="26">
        <f t="shared" si="1"/>
        <v>6044.75</v>
      </c>
      <c r="E20" s="26">
        <f t="shared" si="1"/>
        <v>6900</v>
      </c>
      <c r="F20" s="26">
        <f t="shared" si="1"/>
        <v>4117.09</v>
      </c>
      <c r="G20" s="26">
        <f t="shared" si="1"/>
        <v>6900</v>
      </c>
      <c r="H20" s="26">
        <f t="shared" si="1"/>
        <v>6900</v>
      </c>
    </row>
    <row r="21" spans="1:8" x14ac:dyDescent="0.25">
      <c r="A21" s="58" t="str">
        <f>'[6]01-10-21'!A23</f>
        <v xml:space="preserve"> 01-5319-10-21                          </v>
      </c>
      <c r="B21" s="58" t="str">
        <f>'[6]01-10-21'!B23</f>
        <v xml:space="preserve"> SOFTWARE MAINTENANCE </v>
      </c>
      <c r="C21" s="26">
        <f>'[6]01-10-21'!E23</f>
        <v>0</v>
      </c>
      <c r="D21" s="26">
        <f>'[6]01-10-21'!F23</f>
        <v>0</v>
      </c>
      <c r="E21" s="26">
        <f>'[6]01-10-21'!G23</f>
        <v>0</v>
      </c>
      <c r="F21" s="26">
        <f>'[6]01-10-21'!H23</f>
        <v>0</v>
      </c>
      <c r="G21" s="26">
        <f>'[6]01-10-21'!I23</f>
        <v>0</v>
      </c>
      <c r="H21" s="26">
        <f>'[6]01-10-21'!J23</f>
        <v>0</v>
      </c>
    </row>
    <row r="22" spans="1:8" x14ac:dyDescent="0.25">
      <c r="A22" s="58"/>
      <c r="B22" s="25" t="s">
        <v>58</v>
      </c>
      <c r="C22" s="26">
        <f>SUM(C21)</f>
        <v>0</v>
      </c>
      <c r="D22" s="26">
        <f t="shared" ref="D22:H22" si="2">SUM(D21)</f>
        <v>0</v>
      </c>
      <c r="E22" s="26">
        <f t="shared" si="2"/>
        <v>0</v>
      </c>
      <c r="F22" s="26">
        <f t="shared" si="2"/>
        <v>0</v>
      </c>
      <c r="G22" s="26">
        <f t="shared" si="2"/>
        <v>0</v>
      </c>
      <c r="H22" s="26">
        <f t="shared" si="2"/>
        <v>0</v>
      </c>
    </row>
    <row r="23" spans="1:8" x14ac:dyDescent="0.25">
      <c r="A23" s="15" t="str">
        <f>'[6]01-10-21'!A25</f>
        <v xml:space="preserve"> 01-5403-10-21                          </v>
      </c>
      <c r="B23" s="15" t="str">
        <f>'[6]01-10-21'!B25</f>
        <v xml:space="preserve"> GENERAL INSURANCE    </v>
      </c>
      <c r="C23" s="27">
        <f>'[6]01-10-21'!E25</f>
        <v>130</v>
      </c>
      <c r="D23" s="27">
        <f>'[6]01-10-21'!F25</f>
        <v>85.56</v>
      </c>
      <c r="E23" s="27">
        <f>'[6]01-10-21'!G25</f>
        <v>221</v>
      </c>
      <c r="F23" s="27">
        <f>'[6]01-10-21'!H25</f>
        <v>51.92</v>
      </c>
      <c r="G23" s="27">
        <f>'[6]01-10-21'!I25</f>
        <v>221</v>
      </c>
      <c r="H23" s="27">
        <f>'[6]01-10-21'!J25</f>
        <v>221</v>
      </c>
    </row>
    <row r="24" spans="1:8" x14ac:dyDescent="0.25">
      <c r="A24" s="15" t="str">
        <f>'[6]01-10-21'!A26</f>
        <v xml:space="preserve"> 01-5404-10-21                          </v>
      </c>
      <c r="B24" s="15" t="str">
        <f>'[6]01-10-21'!B26</f>
        <v xml:space="preserve"> PROFESSIONAL FEES    </v>
      </c>
      <c r="C24" s="27">
        <f>'[6]01-10-21'!E26</f>
        <v>18000</v>
      </c>
      <c r="D24" s="27">
        <f>'[6]01-10-21'!F26</f>
        <v>16572</v>
      </c>
      <c r="E24" s="27">
        <f>'[6]01-10-21'!G26</f>
        <v>18000</v>
      </c>
      <c r="F24" s="27">
        <f>'[6]01-10-21'!H26</f>
        <v>6072</v>
      </c>
      <c r="G24" s="27">
        <f>'[6]01-10-21'!I26</f>
        <v>18000</v>
      </c>
      <c r="H24" s="27">
        <f>'[6]01-10-21'!J26</f>
        <v>18000</v>
      </c>
    </row>
    <row r="25" spans="1:8" x14ac:dyDescent="0.25">
      <c r="A25" s="15" t="str">
        <f>'[6]01-10-21'!A27</f>
        <v xml:space="preserve"> 01-5406-10-21                          </v>
      </c>
      <c r="B25" s="15" t="str">
        <f>'[6]01-10-21'!B27</f>
        <v xml:space="preserve"> TRAVEL, TRAINING &amp; S </v>
      </c>
      <c r="C25" s="27">
        <f>'[6]01-10-21'!E27</f>
        <v>2000</v>
      </c>
      <c r="D25" s="27">
        <f>'[6]01-10-21'!F27</f>
        <v>2190.38</v>
      </c>
      <c r="E25" s="27">
        <f>'[6]01-10-21'!G27</f>
        <v>2500</v>
      </c>
      <c r="F25" s="27">
        <f>'[6]01-10-21'!H27</f>
        <v>1830.47</v>
      </c>
      <c r="G25" s="27">
        <f>'[6]01-10-21'!I27</f>
        <v>2500</v>
      </c>
      <c r="H25" s="27">
        <f>'[6]01-10-21'!J27</f>
        <v>2500</v>
      </c>
    </row>
    <row r="26" spans="1:8" x14ac:dyDescent="0.25">
      <c r="A26" s="15" t="str">
        <f>'[6]01-10-21'!A28</f>
        <v xml:space="preserve"> 01-5418-10-21                          </v>
      </c>
      <c r="B26" s="15" t="str">
        <f>'[6]01-10-21'!B28</f>
        <v xml:space="preserve"> AUTO ALLOWANCE       </v>
      </c>
      <c r="C26" s="27">
        <f>'[6]01-10-21'!E28</f>
        <v>5280</v>
      </c>
      <c r="D26" s="27">
        <f>'[6]01-10-21'!F28</f>
        <v>5265.86</v>
      </c>
      <c r="E26" s="27">
        <f>'[6]01-10-21'!G28</f>
        <v>5280</v>
      </c>
      <c r="F26" s="27">
        <f>'[6]01-10-21'!H28</f>
        <v>2552.7199999999998</v>
      </c>
      <c r="G26" s="27">
        <f>'[6]01-10-21'!I28</f>
        <v>5294</v>
      </c>
      <c r="H26" s="27">
        <f>'[6]01-10-21'!J28</f>
        <v>5280</v>
      </c>
    </row>
    <row r="27" spans="1:8" x14ac:dyDescent="0.25">
      <c r="A27" s="15" t="str">
        <f>'[6]01-10-21'!A29</f>
        <v xml:space="preserve"> 01-5499-10-21                          </v>
      </c>
      <c r="B27" s="15" t="str">
        <f>'[6]01-10-21'!B29</f>
        <v xml:space="preserve"> MISCELLANEOUS SERVIC </v>
      </c>
      <c r="C27" s="27">
        <f>'[6]01-10-21'!E29</f>
        <v>2000</v>
      </c>
      <c r="D27" s="27">
        <f>'[6]01-10-21'!F29</f>
        <v>966.11</v>
      </c>
      <c r="E27" s="27">
        <f>'[6]01-10-21'!G29</f>
        <v>3500</v>
      </c>
      <c r="F27" s="27">
        <f>'[6]01-10-21'!H29</f>
        <v>495.4</v>
      </c>
      <c r="G27" s="27">
        <f>'[6]01-10-21'!I29</f>
        <v>3500</v>
      </c>
      <c r="H27" s="27">
        <f>'[6]01-10-21'!J29</f>
        <v>3500</v>
      </c>
    </row>
    <row r="28" spans="1:8" x14ac:dyDescent="0.25">
      <c r="A28" s="25"/>
      <c r="B28" s="25" t="s">
        <v>40</v>
      </c>
      <c r="C28" s="26">
        <f t="shared" ref="C28:H28" si="3">SUM(C23:C27)</f>
        <v>27410</v>
      </c>
      <c r="D28" s="26">
        <f t="shared" si="3"/>
        <v>25079.910000000003</v>
      </c>
      <c r="E28" s="26">
        <f t="shared" si="3"/>
        <v>29501</v>
      </c>
      <c r="F28" s="26">
        <f t="shared" si="3"/>
        <v>11002.51</v>
      </c>
      <c r="G28" s="26">
        <f t="shared" si="3"/>
        <v>29515</v>
      </c>
      <c r="H28" s="26">
        <f t="shared" si="3"/>
        <v>29501</v>
      </c>
    </row>
    <row r="29" spans="1:8" x14ac:dyDescent="0.25">
      <c r="A29" s="15"/>
      <c r="B29" s="15"/>
      <c r="C29" s="26"/>
      <c r="D29" s="26"/>
      <c r="E29" s="26"/>
      <c r="F29" s="26"/>
      <c r="G29" s="26"/>
      <c r="H29" s="26"/>
    </row>
    <row r="30" spans="1:8" ht="15.75" thickBot="1" x14ac:dyDescent="0.3">
      <c r="A30" s="25"/>
      <c r="B30" s="25" t="s">
        <v>59</v>
      </c>
      <c r="C30" s="27">
        <f t="shared" ref="C30:H30" si="4">C29</f>
        <v>0</v>
      </c>
      <c r="D30" s="27">
        <f t="shared" si="4"/>
        <v>0</v>
      </c>
      <c r="E30" s="27">
        <f t="shared" si="4"/>
        <v>0</v>
      </c>
      <c r="F30" s="27">
        <f t="shared" si="4"/>
        <v>0</v>
      </c>
      <c r="G30" s="27">
        <f t="shared" si="4"/>
        <v>0</v>
      </c>
      <c r="H30" s="27">
        <f t="shared" si="4"/>
        <v>0</v>
      </c>
    </row>
    <row r="31" spans="1:8" ht="16.5" thickTop="1" thickBot="1" x14ac:dyDescent="0.3">
      <c r="A31" s="59"/>
      <c r="B31" s="28" t="s">
        <v>60</v>
      </c>
      <c r="C31" s="29">
        <f t="shared" ref="C31:H31" si="5">C16+C20+C28+C22</f>
        <v>298059</v>
      </c>
      <c r="D31" s="29">
        <f t="shared" si="5"/>
        <v>288582.66000000003</v>
      </c>
      <c r="E31" s="29">
        <f t="shared" si="5"/>
        <v>316600</v>
      </c>
      <c r="F31" s="29">
        <f t="shared" si="5"/>
        <v>146451.56</v>
      </c>
      <c r="G31" s="29">
        <f t="shared" si="5"/>
        <v>318392</v>
      </c>
      <c r="H31" s="29">
        <f t="shared" si="5"/>
        <v>344384</v>
      </c>
    </row>
    <row r="32" spans="1:8" ht="15.75" thickTop="1" x14ac:dyDescent="0.25">
      <c r="A32" s="13"/>
      <c r="B32" s="14"/>
      <c r="C32" s="27"/>
      <c r="D32" s="27"/>
      <c r="E32" s="27"/>
      <c r="F32" s="27"/>
      <c r="G32" s="90"/>
      <c r="H32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General Fund Summary</vt:lpstr>
      <vt:lpstr>General Fund Revenue</vt:lpstr>
      <vt:lpstr>Administration</vt:lpstr>
      <vt:lpstr>Information Technology</vt:lpstr>
      <vt:lpstr>Human Resources</vt:lpstr>
      <vt:lpstr>Communications and Outreach</vt:lpstr>
      <vt:lpstr>Building Operation</vt:lpstr>
      <vt:lpstr>Public Assistance</vt:lpstr>
      <vt:lpstr>Municipal Court </vt:lpstr>
      <vt:lpstr>Civic Center</vt:lpstr>
      <vt:lpstr>Plannning and Zoning</vt:lpstr>
      <vt:lpstr>Code Compliance</vt:lpstr>
      <vt:lpstr>Finance</vt:lpstr>
      <vt:lpstr>Police</vt:lpstr>
      <vt:lpstr>Emergence Management</vt:lpstr>
      <vt:lpstr>Fire</vt:lpstr>
      <vt:lpstr>Public Services Admin</vt:lpstr>
      <vt:lpstr>Streets</vt:lpstr>
      <vt:lpstr>Garage</vt:lpstr>
      <vt:lpstr>Parks</vt:lpstr>
      <vt:lpstr>Frank Buck Zoo</vt:lpstr>
      <vt:lpstr>Cemetery</vt:lpstr>
      <vt:lpstr>Non-Departmental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Olu Ososanya</dc:creator>
  <cp:lastModifiedBy>Olu Ososanya</cp:lastModifiedBy>
  <dcterms:created xsi:type="dcterms:W3CDTF">2023-08-24T19:43:31Z</dcterms:created>
  <dcterms:modified xsi:type="dcterms:W3CDTF">2024-12-07T03:19:33Z</dcterms:modified>
</cp:coreProperties>
</file>